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GRANTY\Stavba 2 patro a showroom\Dotazy\Dotaz 14\"/>
    </mc:Choice>
  </mc:AlternateContent>
  <workbookProtection workbookAlgorithmName="SHA-512" workbookHashValue="PPxK28h/XIhZEWX9rtI/cKMWoSDIq+1D0M0nnJmTWo1F8T7kSD9ZGoODfr67HdZ0zQ7JEkGwR63I3gdkEPyviQ==" workbookSaltValue="YBnhIb4xlXpQI7KOJWPo3A==" workbookSpinCount="100000" lockStructure="1"/>
  <bookViews>
    <workbookView xWindow="0" yWindow="0" windowWidth="22770" windowHeight="7770" tabRatio="959" firstSheet="1" activeTab="11"/>
  </bookViews>
  <sheets>
    <sheet name="krycí list" sheetId="10" r:id="rId1"/>
    <sheet name="rekapitulace" sheetId="9" r:id="rId2"/>
    <sheet name="výtah" sheetId="13" r:id="rId3"/>
    <sheet name="slaboproud" sheetId="1" r:id="rId4"/>
    <sheet name="vzduchotechnika" sheetId="2" r:id="rId5"/>
    <sheet name="vytápění" sheetId="5" r:id="rId6"/>
    <sheet name="přístavba" sheetId="17" r:id="rId7"/>
    <sheet name="stav.úpravy" sheetId="16" r:id="rId8"/>
    <sheet name="zdravotechnika" sheetId="6" r:id="rId9"/>
    <sheet name="zpevněné plochy" sheetId="7" r:id="rId10"/>
    <sheet name="zasakování" sheetId="8" r:id="rId11"/>
    <sheet name="elektroinstalace" sheetId="15" r:id="rId12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1" i="15" l="1"/>
  <c r="I18" i="13"/>
  <c r="I12" i="13"/>
  <c r="I6" i="13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9" i="15"/>
  <c r="I70" i="15"/>
  <c r="I71" i="15"/>
  <c r="I72" i="15"/>
  <c r="I73" i="15"/>
  <c r="I74" i="15"/>
  <c r="I75" i="15"/>
  <c r="I76" i="15"/>
  <c r="I77" i="15"/>
  <c r="I78" i="15"/>
  <c r="I79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105" i="15"/>
  <c r="I141" i="15"/>
  <c r="I140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16" i="15"/>
  <c r="I155" i="15"/>
  <c r="I156" i="15"/>
  <c r="I154" i="15"/>
  <c r="I184" i="15"/>
  <c r="I185" i="15"/>
  <c r="I186" i="15"/>
  <c r="I187" i="15"/>
  <c r="I188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94" i="15"/>
  <c r="I195" i="15"/>
  <c r="I196" i="15"/>
  <c r="I197" i="15"/>
  <c r="I198" i="15"/>
  <c r="I199" i="15"/>
  <c r="I200" i="15"/>
  <c r="I201" i="15"/>
  <c r="I202" i="15"/>
  <c r="I193" i="15"/>
  <c r="I22" i="13"/>
  <c r="C11" i="9"/>
  <c r="H52" i="7"/>
  <c r="H81" i="6"/>
  <c r="C9" i="9" s="1"/>
  <c r="H50" i="5"/>
  <c r="C8" i="9"/>
  <c r="K88" i="2"/>
  <c r="J88" i="2"/>
  <c r="H31" i="8"/>
  <c r="J90" i="2" l="1"/>
  <c r="I312" i="15"/>
  <c r="I309" i="15"/>
  <c r="I308" i="15"/>
  <c r="I307" i="15"/>
  <c r="I303" i="15"/>
  <c r="I302" i="15"/>
  <c r="I301" i="15"/>
  <c r="I297" i="15"/>
  <c r="I296" i="15"/>
  <c r="I295" i="15"/>
  <c r="I291" i="15"/>
  <c r="I290" i="15"/>
  <c r="I289" i="15"/>
  <c r="I288" i="15"/>
  <c r="I287" i="15"/>
  <c r="I286" i="15"/>
  <c r="I285" i="15"/>
  <c r="I284" i="15"/>
  <c r="I283" i="15"/>
  <c r="I282" i="15"/>
  <c r="I278" i="15"/>
  <c r="I277" i="15"/>
  <c r="I276" i="15"/>
  <c r="I275" i="15"/>
  <c r="I274" i="15"/>
  <c r="I273" i="15"/>
  <c r="I269" i="15"/>
  <c r="I268" i="15"/>
  <c r="I267" i="15"/>
  <c r="I266" i="15"/>
  <c r="I265" i="15"/>
  <c r="I264" i="15"/>
  <c r="I261" i="15"/>
  <c r="I258" i="15"/>
  <c r="I251" i="15"/>
  <c r="I250" i="15"/>
  <c r="I249" i="15"/>
  <c r="I248" i="15"/>
  <c r="I247" i="15"/>
  <c r="I246" i="15"/>
  <c r="I245" i="15"/>
  <c r="I244" i="15"/>
  <c r="I243" i="15"/>
  <c r="I242" i="15"/>
  <c r="I241" i="15"/>
  <c r="I240" i="15"/>
  <c r="I239" i="15"/>
  <c r="I238" i="15"/>
  <c r="I237" i="15"/>
  <c r="I236" i="15"/>
  <c r="I235" i="15"/>
  <c r="I234" i="15"/>
  <c r="I233" i="15"/>
  <c r="I232" i="15"/>
  <c r="I231" i="15"/>
  <c r="I230" i="15"/>
  <c r="I229" i="15"/>
  <c r="I228" i="15"/>
  <c r="I227" i="15"/>
  <c r="I226" i="15"/>
  <c r="I225" i="15"/>
  <c r="I224" i="15"/>
  <c r="I223" i="15"/>
  <c r="I222" i="15"/>
  <c r="I221" i="15"/>
  <c r="I220" i="15"/>
  <c r="I219" i="15"/>
  <c r="I218" i="15"/>
  <c r="I217" i="15"/>
  <c r="I216" i="15"/>
  <c r="I215" i="15"/>
  <c r="I214" i="15"/>
  <c r="I213" i="15"/>
  <c r="I212" i="15"/>
  <c r="I210" i="15"/>
  <c r="I209" i="15"/>
  <c r="I208" i="15"/>
  <c r="I183" i="15"/>
  <c r="I165" i="15"/>
  <c r="I158" i="15"/>
  <c r="I157" i="15"/>
  <c r="I153" i="15"/>
  <c r="I150" i="15"/>
  <c r="I147" i="15"/>
  <c r="I111" i="15"/>
  <c r="I104" i="15"/>
  <c r="I101" i="15"/>
  <c r="I85" i="15"/>
  <c r="I68" i="15"/>
  <c r="I40" i="15"/>
  <c r="H14" i="15"/>
  <c r="I304" i="15" l="1"/>
  <c r="I159" i="15"/>
  <c r="I298" i="15"/>
  <c r="I142" i="15"/>
  <c r="I179" i="15"/>
  <c r="I189" i="15"/>
  <c r="I203" i="15"/>
  <c r="I252" i="15"/>
  <c r="I270" i="15"/>
  <c r="I279" i="15"/>
  <c r="I292" i="15"/>
  <c r="I310" i="15"/>
  <c r="I106" i="15"/>
  <c r="I80" i="15"/>
  <c r="I98" i="15"/>
  <c r="I64" i="15"/>
  <c r="H15" i="17"/>
  <c r="H269" i="17" s="1"/>
  <c r="H17" i="17"/>
  <c r="H21" i="17"/>
  <c r="H27" i="17"/>
  <c r="H26" i="17"/>
  <c r="H37" i="17"/>
  <c r="H36" i="17"/>
  <c r="H35" i="17"/>
  <c r="H34" i="17"/>
  <c r="H33" i="17"/>
  <c r="H32" i="17"/>
  <c r="H45" i="17"/>
  <c r="H44" i="17"/>
  <c r="H43" i="17"/>
  <c r="H49" i="17"/>
  <c r="H48" i="17"/>
  <c r="H47" i="17"/>
  <c r="H53" i="17"/>
  <c r="H56" i="17"/>
  <c r="H55" i="17"/>
  <c r="H60" i="17"/>
  <c r="H65" i="17"/>
  <c r="H68" i="17"/>
  <c r="H67" i="17"/>
  <c r="H72" i="17"/>
  <c r="H76" i="17"/>
  <c r="H78" i="17"/>
  <c r="H83" i="17"/>
  <c r="H82" i="17"/>
  <c r="H89" i="17"/>
  <c r="H93" i="17"/>
  <c r="H95" i="17"/>
  <c r="H100" i="17"/>
  <c r="H99" i="17"/>
  <c r="H98" i="17"/>
  <c r="H108" i="17"/>
  <c r="H107" i="17"/>
  <c r="H112" i="17"/>
  <c r="H114" i="17"/>
  <c r="H118" i="17"/>
  <c r="H120" i="17"/>
  <c r="H125" i="17"/>
  <c r="H124" i="17"/>
  <c r="H123" i="17"/>
  <c r="H122" i="17"/>
  <c r="H127" i="17"/>
  <c r="H129" i="17"/>
  <c r="H131" i="17"/>
  <c r="H137" i="17"/>
  <c r="H136" i="17"/>
  <c r="H143" i="17"/>
  <c r="H148" i="17"/>
  <c r="H147" i="17"/>
  <c r="H146" i="17"/>
  <c r="H145" i="17"/>
  <c r="H150" i="17"/>
  <c r="H156" i="17"/>
  <c r="H155" i="17"/>
  <c r="H154" i="17"/>
  <c r="H153" i="17"/>
  <c r="H152" i="17"/>
  <c r="H159" i="17"/>
  <c r="H158" i="17"/>
  <c r="H162" i="17"/>
  <c r="H161" i="17"/>
  <c r="H164" i="17"/>
  <c r="H171" i="17"/>
  <c r="H170" i="17"/>
  <c r="H169" i="17"/>
  <c r="H168" i="17"/>
  <c r="H167" i="17"/>
  <c r="H166" i="17"/>
  <c r="H175" i="17"/>
  <c r="H174" i="17"/>
  <c r="H179" i="17"/>
  <c r="H178" i="17"/>
  <c r="H177" i="17"/>
  <c r="H183" i="17"/>
  <c r="H182" i="17"/>
  <c r="H185" i="17"/>
  <c r="H187" i="17"/>
  <c r="H189" i="17"/>
  <c r="H191" i="17"/>
  <c r="H193" i="17"/>
  <c r="H195" i="17"/>
  <c r="H207" i="17"/>
  <c r="H206" i="17"/>
  <c r="H205" i="17"/>
  <c r="H204" i="17"/>
  <c r="H203" i="17"/>
  <c r="H202" i="17"/>
  <c r="H201" i="17"/>
  <c r="H200" i="17"/>
  <c r="H199" i="17"/>
  <c r="H198" i="17"/>
  <c r="H197" i="17"/>
  <c r="H214" i="17"/>
  <c r="H213" i="17"/>
  <c r="H212" i="17"/>
  <c r="H211" i="17"/>
  <c r="H210" i="17"/>
  <c r="H209" i="17"/>
  <c r="H226" i="17"/>
  <c r="H225" i="17"/>
  <c r="H224" i="17"/>
  <c r="H223" i="17"/>
  <c r="H222" i="17"/>
  <c r="H221" i="17"/>
  <c r="H220" i="17"/>
  <c r="H219" i="17"/>
  <c r="H218" i="17"/>
  <c r="H217" i="17"/>
  <c r="H216" i="17"/>
  <c r="H234" i="17"/>
  <c r="H233" i="17"/>
  <c r="H232" i="17"/>
  <c r="H231" i="17"/>
  <c r="H230" i="17"/>
  <c r="H229" i="17"/>
  <c r="H228" i="17"/>
  <c r="H239" i="17"/>
  <c r="H238" i="17"/>
  <c r="H237" i="17"/>
  <c r="H236" i="17"/>
  <c r="H241" i="17"/>
  <c r="H244" i="17"/>
  <c r="H243" i="17"/>
  <c r="H250" i="17"/>
  <c r="H249" i="17"/>
  <c r="H248" i="17"/>
  <c r="H247" i="17"/>
  <c r="H246" i="17"/>
  <c r="H252" i="17"/>
  <c r="H258" i="17"/>
  <c r="H257" i="17"/>
  <c r="H256" i="17"/>
  <c r="H255" i="17"/>
  <c r="H254" i="17"/>
  <c r="H261" i="17"/>
  <c r="H265" i="17"/>
  <c r="H264" i="17"/>
  <c r="H263" i="17"/>
  <c r="H268" i="17"/>
  <c r="I317" i="15" l="1"/>
  <c r="H28" i="15" s="1"/>
  <c r="I113" i="15"/>
  <c r="C4" i="9"/>
  <c r="H15" i="16"/>
  <c r="H19" i="16"/>
  <c r="H21" i="16"/>
  <c r="H25" i="16"/>
  <c r="H24" i="16"/>
  <c r="H37" i="16"/>
  <c r="H42" i="16"/>
  <c r="H44" i="16"/>
  <c r="H46" i="16"/>
  <c r="H49" i="16"/>
  <c r="H48" i="16"/>
  <c r="H55" i="16"/>
  <c r="H54" i="16"/>
  <c r="H53" i="16"/>
  <c r="H52" i="16"/>
  <c r="H51" i="16"/>
  <c r="H64" i="16"/>
  <c r="H63" i="16"/>
  <c r="H62" i="16"/>
  <c r="H61" i="16"/>
  <c r="H71" i="16"/>
  <c r="H70" i="16"/>
  <c r="H69" i="16"/>
  <c r="H68" i="16"/>
  <c r="H67" i="16"/>
  <c r="H66" i="16"/>
  <c r="H82" i="16"/>
  <c r="H84" i="16"/>
  <c r="H85" i="16"/>
  <c r="H87" i="16"/>
  <c r="H91" i="16"/>
  <c r="H93" i="16"/>
  <c r="H97" i="16"/>
  <c r="H96" i="16"/>
  <c r="H95" i="16"/>
  <c r="H104" i="16"/>
  <c r="H103" i="16"/>
  <c r="H102" i="16"/>
  <c r="H101" i="16"/>
  <c r="H100" i="16"/>
  <c r="H99" i="16"/>
  <c r="H111" i="16"/>
  <c r="H110" i="16"/>
  <c r="H109" i="16"/>
  <c r="H108" i="16"/>
  <c r="H107" i="16"/>
  <c r="H106" i="16"/>
  <c r="H115" i="16"/>
  <c r="H114" i="16"/>
  <c r="H113" i="16"/>
  <c r="H118" i="16"/>
  <c r="H120" i="16"/>
  <c r="H123" i="16"/>
  <c r="H122" i="16"/>
  <c r="H125" i="16"/>
  <c r="H127" i="16"/>
  <c r="H134" i="16"/>
  <c r="H133" i="16"/>
  <c r="H132" i="16"/>
  <c r="H131" i="16"/>
  <c r="H136" i="16"/>
  <c r="H144" i="16"/>
  <c r="H146" i="16"/>
  <c r="H151" i="16"/>
  <c r="H156" i="16"/>
  <c r="H160" i="16"/>
  <c r="H159" i="16"/>
  <c r="H158" i="16"/>
  <c r="H162" i="16"/>
  <c r="H164" i="16"/>
  <c r="H168" i="16"/>
  <c r="H167" i="16"/>
  <c r="H166" i="16"/>
  <c r="H179" i="16"/>
  <c r="H178" i="16"/>
  <c r="H177" i="16"/>
  <c r="H176" i="16"/>
  <c r="H175" i="16"/>
  <c r="H174" i="16"/>
  <c r="H173" i="16"/>
  <c r="H172" i="16"/>
  <c r="H171" i="16"/>
  <c r="H170" i="16"/>
  <c r="H169" i="16"/>
  <c r="H181" i="16"/>
  <c r="H184" i="16"/>
  <c r="H183" i="16"/>
  <c r="H193" i="16"/>
  <c r="H192" i="16"/>
  <c r="H191" i="16"/>
  <c r="H190" i="16"/>
  <c r="H189" i="16"/>
  <c r="H188" i="16"/>
  <c r="H187" i="16"/>
  <c r="H186" i="16"/>
  <c r="H200" i="16"/>
  <c r="H199" i="16"/>
  <c r="H198" i="16"/>
  <c r="H197" i="16"/>
  <c r="H196" i="16"/>
  <c r="H195" i="16"/>
  <c r="H210" i="16"/>
  <c r="H209" i="16"/>
  <c r="H208" i="16"/>
  <c r="H207" i="16"/>
  <c r="H206" i="16"/>
  <c r="H205" i="16"/>
  <c r="H204" i="16"/>
  <c r="H212" i="16"/>
  <c r="H216" i="16"/>
  <c r="H222" i="16"/>
  <c r="H224" i="16"/>
  <c r="H226" i="16"/>
  <c r="H228" i="16"/>
  <c r="H235" i="16"/>
  <c r="H234" i="16"/>
  <c r="H233" i="16"/>
  <c r="H238" i="16"/>
  <c r="H237" i="16"/>
  <c r="H241" i="16"/>
  <c r="H240" i="16"/>
  <c r="H243" i="16"/>
  <c r="H245" i="16"/>
  <c r="H256" i="16"/>
  <c r="H255" i="16"/>
  <c r="H254" i="16"/>
  <c r="H253" i="16"/>
  <c r="H252" i="16"/>
  <c r="H251" i="16"/>
  <c r="H258" i="16"/>
  <c r="H268" i="16"/>
  <c r="H271" i="16"/>
  <c r="H282" i="16"/>
  <c r="H289" i="16"/>
  <c r="H288" i="16"/>
  <c r="H287" i="16"/>
  <c r="H286" i="16"/>
  <c r="H285" i="16"/>
  <c r="H284" i="16"/>
  <c r="H291" i="16"/>
  <c r="H293" i="16"/>
  <c r="H304" i="16"/>
  <c r="H303" i="16"/>
  <c r="H302" i="16"/>
  <c r="H301" i="16"/>
  <c r="H300" i="16"/>
  <c r="H299" i="16"/>
  <c r="H298" i="16"/>
  <c r="H297" i="16"/>
  <c r="H296" i="16"/>
  <c r="H295" i="16"/>
  <c r="H310" i="16"/>
  <c r="H309" i="16"/>
  <c r="H308" i="16"/>
  <c r="H307" i="16"/>
  <c r="H312" i="16"/>
  <c r="H315" i="16"/>
  <c r="H314" i="16"/>
  <c r="H316" i="16"/>
  <c r="I205" i="15" l="1"/>
  <c r="H30" i="15" s="1"/>
  <c r="H317" i="16"/>
  <c r="C3" i="9" s="1"/>
  <c r="H8" i="15" l="1"/>
  <c r="H10" i="15" s="1"/>
  <c r="H32" i="15"/>
  <c r="G41" i="1"/>
  <c r="G40" i="1"/>
  <c r="G39" i="1"/>
  <c r="G38" i="1"/>
  <c r="G37" i="1"/>
  <c r="G34" i="1"/>
  <c r="G33" i="1"/>
  <c r="G32" i="1"/>
  <c r="G31" i="1"/>
  <c r="G30" i="1"/>
  <c r="G29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H12" i="15" l="1"/>
  <c r="H16" i="15" s="1"/>
  <c r="C12" i="9" s="1"/>
  <c r="G44" i="1"/>
  <c r="C6" i="9" s="1"/>
  <c r="H18" i="15" l="1"/>
  <c r="H20" i="15" s="1"/>
  <c r="I19" i="13"/>
  <c r="I11" i="13"/>
  <c r="I10" i="13"/>
  <c r="I9" i="13"/>
  <c r="I8" i="13"/>
  <c r="I7" i="13"/>
  <c r="H22" i="6" l="1"/>
  <c r="H21" i="6"/>
  <c r="H20" i="6"/>
  <c r="H19" i="6"/>
  <c r="H18" i="6"/>
  <c r="H17" i="6"/>
  <c r="H25" i="6"/>
  <c r="H24" i="6"/>
  <c r="H23" i="6"/>
  <c r="K79" i="2"/>
  <c r="J79" i="2"/>
  <c r="H15" i="5"/>
  <c r="H17" i="5"/>
  <c r="H23" i="5"/>
  <c r="H22" i="5"/>
  <c r="H21" i="5"/>
  <c r="H20" i="5"/>
  <c r="H19" i="5"/>
  <c r="H28" i="5"/>
  <c r="H27" i="5"/>
  <c r="H26" i="5"/>
  <c r="H25" i="5"/>
  <c r="H32" i="5"/>
  <c r="H31" i="5"/>
  <c r="H30" i="5"/>
  <c r="H40" i="5"/>
  <c r="H39" i="5"/>
  <c r="H38" i="5"/>
  <c r="H37" i="5"/>
  <c r="H36" i="5"/>
  <c r="H35" i="5"/>
  <c r="H34" i="5"/>
  <c r="H43" i="5"/>
  <c r="H42" i="5"/>
  <c r="H48" i="5"/>
  <c r="H47" i="5"/>
  <c r="H46" i="5"/>
  <c r="H45" i="5"/>
  <c r="H49" i="5"/>
  <c r="H15" i="6"/>
  <c r="H27" i="6"/>
  <c r="H26" i="6"/>
  <c r="H29" i="6"/>
  <c r="H34" i="6"/>
  <c r="H33" i="6"/>
  <c r="H44" i="6"/>
  <c r="H43" i="6"/>
  <c r="H42" i="6"/>
  <c r="H41" i="6"/>
  <c r="H40" i="6"/>
  <c r="H39" i="6"/>
  <c r="H38" i="6"/>
  <c r="H37" i="6"/>
  <c r="H36" i="6"/>
  <c r="H35" i="6"/>
  <c r="H54" i="6"/>
  <c r="H53" i="6"/>
  <c r="H52" i="6"/>
  <c r="H51" i="6"/>
  <c r="H50" i="6"/>
  <c r="H49" i="6"/>
  <c r="H48" i="6"/>
  <c r="H47" i="6"/>
  <c r="H46" i="6"/>
  <c r="H59" i="6"/>
  <c r="H58" i="6"/>
  <c r="H57" i="6"/>
  <c r="H5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79" i="6"/>
  <c r="H78" i="6"/>
  <c r="H77" i="6"/>
  <c r="H80" i="6"/>
  <c r="H15" i="7"/>
  <c r="H20" i="7"/>
  <c r="H24" i="7"/>
  <c r="H26" i="7"/>
  <c r="H31" i="7"/>
  <c r="H37" i="7"/>
  <c r="H36" i="7"/>
  <c r="H35" i="7"/>
  <c r="H39" i="7"/>
  <c r="H41" i="7"/>
  <c r="H44" i="7"/>
  <c r="H46" i="7"/>
  <c r="H45" i="7"/>
  <c r="H48" i="7"/>
  <c r="H51" i="7"/>
  <c r="H30" i="8"/>
  <c r="H29" i="8"/>
  <c r="H28" i="8"/>
  <c r="H27" i="8"/>
  <c r="H26" i="8"/>
  <c r="H25" i="8"/>
  <c r="H24" i="8"/>
  <c r="H23" i="8"/>
  <c r="H21" i="8"/>
  <c r="H18" i="8"/>
  <c r="H17" i="8"/>
  <c r="H15" i="8"/>
  <c r="C5" i="9" l="1"/>
  <c r="C10" i="9" l="1"/>
  <c r="J85" i="2" l="1"/>
  <c r="J84" i="2"/>
  <c r="K78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C7" i="9" l="1"/>
  <c r="C13" i="9" l="1"/>
  <c r="E22" i="10" s="1"/>
  <c r="E28" i="10" s="1"/>
  <c r="R27" i="10" s="1"/>
  <c r="R28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<sst xmlns="http://schemas.openxmlformats.org/spreadsheetml/2006/main" count="3058" uniqueCount="1538">
  <si>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</si>
  <si>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</si>
  <si>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</si>
  <si>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</si>
  <si>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</si>
  <si>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</si>
  <si>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</si>
  <si>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</si>
  <si>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</si>
  <si>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</si>
  <si>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</si>
  <si>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</si>
  <si>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</si>
  <si>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</si>
  <si>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Kamery 4x</t>
  </si>
  <si>
    <t>AXIS T8120 Midspan 15 W 1-port</t>
  </si>
  <si>
    <t>Montážní práce</t>
  </si>
  <si>
    <t>Instalace kamer, kamerové zkoušky, seřízení</t>
  </si>
  <si>
    <t>Strukturovaná kabeláž</t>
  </si>
  <si>
    <t>Přístupový systém</t>
  </si>
  <si>
    <t>13,56 MHz (Mifare, DESFire, Mifare UltralIght</t>
  </si>
  <si>
    <t>Sběrnice 485 pro čtečky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</si>
  <si>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</si>
  <si>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</si>
  <si>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</si>
  <si>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</si>
  <si>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</si>
  <si>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</si>
  <si>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</si>
  <si>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</si>
  <si>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</si>
  <si>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</si>
  <si>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</si>
  <si>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</si>
  <si>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</si>
  <si>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</si>
  <si>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showroom</t>
  </si>
  <si>
    <t>zasakování vod</t>
  </si>
  <si>
    <t>slaboproud</t>
  </si>
  <si>
    <t>vzduchotechnika</t>
  </si>
  <si>
    <t>výtah</t>
  </si>
  <si>
    <t>vytápění</t>
  </si>
  <si>
    <t>zpevněné plochy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</si>
  <si>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</si>
  <si>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</si>
  <si>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</si>
  <si>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</si>
  <si>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</si>
  <si>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</si>
  <si>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</si>
  <si>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</si>
  <si>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</si>
  <si>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</si>
  <si>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</si>
  <si>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</si>
  <si>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</si>
  <si>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</si>
  <si>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</si>
  <si>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</si>
  <si>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</si>
  <si>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</si>
  <si>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</si>
  <si>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</si>
  <si>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</si>
  <si>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</si>
  <si>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</si>
  <si>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</si>
  <si>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</si>
  <si>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</si>
  <si>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</si>
  <si>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</si>
  <si>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</si>
  <si>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</si>
  <si>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</si>
  <si>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</si>
  <si>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</si>
  <si>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</si>
  <si>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</si>
  <si>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</si>
  <si>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</si>
  <si>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</si>
  <si>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</si>
  <si>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</si>
  <si>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</si>
  <si>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</si>
  <si>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</si>
  <si>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</si>
  <si>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</si>
  <si>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</si>
  <si>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</si>
  <si>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</si>
  <si>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</si>
  <si>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</si>
  <si>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</si>
  <si>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</si>
  <si>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</si>
  <si>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</si>
  <si>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</si>
  <si>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</si>
  <si>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</si>
  <si>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</si>
  <si>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</si>
  <si>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</si>
  <si>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</si>
  <si>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</si>
  <si>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</si>
  <si>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</si>
  <si>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</si>
  <si>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</si>
  <si>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</si>
  <si>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</si>
  <si>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</si>
  <si>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</si>
  <si>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</si>
  <si>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</si>
  <si>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</si>
  <si>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</si>
  <si>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</si>
  <si>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</si>
  <si>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</si>
  <si>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</si>
  <si>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</si>
  <si>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</si>
  <si>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</si>
  <si>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</si>
  <si>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</si>
  <si>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</si>
  <si>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</si>
  <si>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</si>
  <si>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</si>
  <si>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</si>
  <si>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</si>
  <si>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</si>
  <si>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</si>
  <si>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</si>
  <si>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</si>
  <si>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</si>
  <si>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</si>
  <si>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</si>
  <si>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</si>
  <si>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</si>
  <si>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</si>
  <si>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</si>
  <si>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 xml:space="preserve">Objekt:   přístavba 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</si>
  <si>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</si>
  <si>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</si>
  <si>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</si>
  <si>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</si>
  <si>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</si>
  <si>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</si>
  <si>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</si>
  <si>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</si>
  <si>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</si>
  <si>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</si>
  <si>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</si>
  <si>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</si>
  <si>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</si>
  <si>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</si>
  <si>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</si>
  <si>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</si>
  <si>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</si>
  <si>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</si>
  <si>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</si>
  <si>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</si>
  <si>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</si>
  <si>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</si>
  <si>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</si>
  <si>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001</t>
  </si>
  <si>
    <t>121101102</t>
  </si>
  <si>
    <t xml:space="preserve">Sejmutí ornice s přemístěním na vzdálenost do 100 m   </t>
  </si>
  <si>
    <t>m3</t>
  </si>
  <si>
    <t xml:space="preserve">32*9*0,2   </t>
  </si>
  <si>
    <t>122201101</t>
  </si>
  <si>
    <t xml:space="preserve">Odkopávky a prokopávky nezapažené v hornině tř. 3 objem do 100 m3   </t>
  </si>
  <si>
    <t xml:space="preserve">"výtah" 6*6*1,2   </t>
  </si>
  <si>
    <t xml:space="preserve">"točna " 6*6*0,4   </t>
  </si>
  <si>
    <t xml:space="preserve">Součet   </t>
  </si>
  <si>
    <t>132101101</t>
  </si>
  <si>
    <t xml:space="preserve">Hloubení rýh šířky do 600 mm v hornině tř. 1 a 2 objemu do 100 m3   </t>
  </si>
  <si>
    <t xml:space="preserve">"showroom" (27+27+6)*0,9*0.5   </t>
  </si>
  <si>
    <t xml:space="preserve">"výtah" (3,1+2,2)*0,9*0,5   </t>
  </si>
  <si>
    <t xml:space="preserve">"kanalizace" ( 8*4)*1*0,5   </t>
  </si>
  <si>
    <t>167101101</t>
  </si>
  <si>
    <t xml:space="preserve">Nakládání výkopku z hornin tř. 1 až 4 do 100 m3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</si>
  <si>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</si>
  <si>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</si>
  <si>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</si>
  <si>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</si>
  <si>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</si>
  <si>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>175101209</t>
  </si>
  <si>
    <t xml:space="preserve">Příplatek k obsypání objektu za ruční prohození sypaniny, uložené do 3 m   </t>
  </si>
  <si>
    <t>175111109</t>
  </si>
  <si>
    <t xml:space="preserve">Příplatek k obsypání potrubí za ruční prohození sypaniny, uložené do 3 m   </t>
  </si>
  <si>
    <t>181301105</t>
  </si>
  <si>
    <t xml:space="preserve">Rozprostření ornice tl vrstvy do 300 mm pl do 500 m2 v rovině nebo ve svahu do 1:5   </t>
  </si>
  <si>
    <t>181951102</t>
  </si>
  <si>
    <t xml:space="preserve">Úprava pláně v hornině tř. 1 až 4 se zhutněním   </t>
  </si>
  <si>
    <t xml:space="preserve">"showroom"31*6   </t>
  </si>
  <si>
    <t xml:space="preserve">"výtah" 4*8   </t>
  </si>
  <si>
    <t xml:space="preserve">Zakládání   </t>
  </si>
  <si>
    <t>011</t>
  </si>
  <si>
    <t>271532213</t>
  </si>
  <si>
    <t xml:space="preserve">Podsyp pod základové konstrukce se zhutněním z hrubého kameniva frakce 8 až 16 mm   </t>
  </si>
  <si>
    <t xml:space="preserve">"showroom" 27*6*0,1   </t>
  </si>
  <si>
    <t xml:space="preserve">"výtah " 8*4*0,1   </t>
  </si>
  <si>
    <t>272313611</t>
  </si>
  <si>
    <t xml:space="preserve">Základové klenby z betonu tř. C 16/20   </t>
  </si>
  <si>
    <t xml:space="preserve">"podkladní bet. showroom"  7*5*0,05   </t>
  </si>
  <si>
    <t xml:space="preserve">"pod pásy" (30,4+6+26,9+4+3+3)*0,05   </t>
  </si>
  <si>
    <t xml:space="preserve">"točna" 6*6*0,05   </t>
  </si>
  <si>
    <t>272351215</t>
  </si>
  <si>
    <t xml:space="preserve">Zřízení bednění stěn základových kleneb   </t>
  </si>
  <si>
    <t xml:space="preserve">"výtah prohlubeň" ((6+3,5+6)*2)*1   </t>
  </si>
  <si>
    <t>272351216</t>
  </si>
  <si>
    <t xml:space="preserve">Odstranění bednění stěn základových kleneb   </t>
  </si>
  <si>
    <t>272361821</t>
  </si>
  <si>
    <t xml:space="preserve">Výztuž základových kleneb betonářskou ocelí 10 505 (R)   </t>
  </si>
  <si>
    <t xml:space="preserve">"zákl.pasy prof.12" ((30,4+6+26,9+3,5+2+2)*6)*0,0009   </t>
  </si>
  <si>
    <t xml:space="preserve">"třmínky prof.8 " (3*160"ks")*0,0004   </t>
  </si>
  <si>
    <t>273321511</t>
  </si>
  <si>
    <t xml:space="preserve">Základové desky ze ŽB bez zvýšených nároků na prostředí tř. C 25/30   </t>
  </si>
  <si>
    <t xml:space="preserve">"showroom" 26,9*6*0,15   </t>
  </si>
  <si>
    <t xml:space="preserve">"výtah" 4*2*0,15   </t>
  </si>
  <si>
    <t>273322511</t>
  </si>
  <si>
    <t xml:space="preserve">Základové desky ze ŽB se zvýšenými nároky na prostředí tř. C 25/30   </t>
  </si>
  <si>
    <t xml:space="preserve">"výtah prohlubeň" 6*3,5* 0,35   </t>
  </si>
  <si>
    <t>273351215</t>
  </si>
  <si>
    <t xml:space="preserve">Zřízení bednění stěn základových desek   </t>
  </si>
  <si>
    <t xml:space="preserve">"lemování" (30,4+6+26,9+2+8)*0,3   </t>
  </si>
  <si>
    <t xml:space="preserve">"vnitřní" (2,7+5,5+5,5)*0,3   </t>
  </si>
  <si>
    <t>273351216</t>
  </si>
  <si>
    <t xml:space="preserve">Odstranění bednění stěn základových desek   </t>
  </si>
  <si>
    <t>273362021</t>
  </si>
  <si>
    <t xml:space="preserve">Výztuž základových desek svařovanými sítěmi Kari   </t>
  </si>
  <si>
    <t xml:space="preserve">" showroom" 26,9*6*0,0079"kg/m2"   </t>
  </si>
  <si>
    <t xml:space="preserve">"točna" 6*6*0,0079   </t>
  </si>
  <si>
    <t xml:space="preserve">"výtahová šachta"((6*3,5)*2)*0,0079   </t>
  </si>
  <si>
    <t xml:space="preserve">"výtah" 2*3,5*0,0079   </t>
  </si>
  <si>
    <t>274313811</t>
  </si>
  <si>
    <t xml:space="preserve">Základové pásy z betonu tř. C 25/30   </t>
  </si>
  <si>
    <t xml:space="preserve">"showroom"  (26,9+6+26,9)*0,4*0,95   </t>
  </si>
  <si>
    <t xml:space="preserve">"výtah" (4+4+2+2)*0,4*0,95   </t>
  </si>
  <si>
    <t>274362021</t>
  </si>
  <si>
    <t xml:space="preserve">Výztuž základových pásů svařovanými sítěmi Kari   </t>
  </si>
  <si>
    <t xml:space="preserve">"stěny výtahu" (((6+3,5+6)*1)*2)*0,0079   </t>
  </si>
  <si>
    <t>274362153</t>
  </si>
  <si>
    <t xml:space="preserve">Ztužení koster na hranách konstrukce základových pásů ocelí L 11 373 s dodáním oceli   </t>
  </si>
  <si>
    <t xml:space="preserve">"Hrana z U č.12" (8+30,4+6+26,9+2)*0,0134   </t>
  </si>
  <si>
    <t xml:space="preserve">Svislé a kompletní konstrukce   </t>
  </si>
  <si>
    <t>012</t>
  </si>
  <si>
    <t>337171111</t>
  </si>
  <si>
    <t xml:space="preserve">Montáž nosné ocelové kce průmyslové haly bez jeřábové dráhy v do 6 m rozpětí vazníků do 12 m   </t>
  </si>
  <si>
    <t>424</t>
  </si>
  <si>
    <t>424121R00</t>
  </si>
  <si>
    <t xml:space="preserve">ocelová konstrukce z profilů HEA, PSH IPE a CFRHS   </t>
  </si>
  <si>
    <t>34215R003</t>
  </si>
  <si>
    <t xml:space="preserve">Montáž opláštění stěn ocelových kcí předsazená fasáda odkaz A3 - požární odolnost 15 min   </t>
  </si>
  <si>
    <t xml:space="preserve">"bok výtahové šachty" 8*6,9   </t>
  </si>
  <si>
    <t xml:space="preserve">"bok výtahové šachty" (2*6,9)   </t>
  </si>
  <si>
    <t xml:space="preserve">"zadní část showroom"  26,9*3,6   </t>
  </si>
  <si>
    <t xml:space="preserve">"bok" 6*3   </t>
  </si>
  <si>
    <t xml:space="preserve">"bok šachty" 6*3,8   </t>
  </si>
  <si>
    <t>34215R015</t>
  </si>
  <si>
    <t xml:space="preserve">předsazená fasáda , odkaz A3 s požární odolností 15 min.   </t>
  </si>
  <si>
    <t>34215R111</t>
  </si>
  <si>
    <t xml:space="preserve">Montáž opláštění stěn ocelových kcí ze předsatená fasáda  budov v do 6 m odkaz A2   </t>
  </si>
  <si>
    <t xml:space="preserve">"čelní stěna " 26,9*3,5   </t>
  </si>
  <si>
    <t xml:space="preserve">"výtah čelní stěna" 3,1*3,6   </t>
  </si>
  <si>
    <t>154</t>
  </si>
  <si>
    <t>15411R002</t>
  </si>
  <si>
    <t xml:space="preserve">předsazená fasáda - odkaz A2   </t>
  </si>
  <si>
    <t xml:space="preserve">Vodorovné konstrukce   </t>
  </si>
  <si>
    <t>444151111</t>
  </si>
  <si>
    <t xml:space="preserve">Montáž krytiny ocelových střech ze sendvičových panelů šroubovaných budov v do 6 m   </t>
  </si>
  <si>
    <t xml:space="preserve">"střecha výtah" 3,5*8   </t>
  </si>
  <si>
    <t xml:space="preserve">"střecha showroom" 26,9*6   </t>
  </si>
  <si>
    <t>15411R008</t>
  </si>
  <si>
    <t xml:space="preserve">předsazená fasáda, strop, odkaz A1 s požární odolností 15 min.   </t>
  </si>
  <si>
    <t xml:space="preserve">Úpravy povrchů, podlahy a osazování výplní   </t>
  </si>
  <si>
    <t>612323111</t>
  </si>
  <si>
    <t xml:space="preserve">Vápenocementová omítka hladkých vnitřních stěn tloušťky do 5 mm nanášená ručně   </t>
  </si>
  <si>
    <t xml:space="preserve">"výtahocá šachta" (2,7+2,7+5,5+5,5)*1   </t>
  </si>
  <si>
    <t>622541001</t>
  </si>
  <si>
    <t xml:space="preserve">Tenkovrstvá silikonsilikátová zrnitá omítka tl. 1,0 mm včetně penetrace vnějších stěn   </t>
  </si>
  <si>
    <t xml:space="preserve">"omítka soklu"(8*30,4+6+26,9+2)*0,3   </t>
  </si>
  <si>
    <t>631311117</t>
  </si>
  <si>
    <t xml:space="preserve">Mazanina tl do 80 mm z betonu prostého bez zvýšených nároků na prostředí tř. C 30/37   </t>
  </si>
  <si>
    <t xml:space="preserve">"showroom" (26,5*6)*0,15   </t>
  </si>
  <si>
    <t xml:space="preserve">"výtah" 2*4*0,15   </t>
  </si>
  <si>
    <t xml:space="preserve">"prohlubeň výtahu" 2,7*5,5*0,1   </t>
  </si>
  <si>
    <t>631319022</t>
  </si>
  <si>
    <t xml:space="preserve">Příplatek k mazanině tl do 120 mm za přehlazení s poprášením cementem   </t>
  </si>
  <si>
    <t>631319111</t>
  </si>
  <si>
    <t xml:space="preserve">Příplatek k mazanině za provedení odtokového žlábku do 200x100 mm   </t>
  </si>
  <si>
    <t xml:space="preserve">"elektro " 26,5   </t>
  </si>
  <si>
    <t xml:space="preserve">"ACO" 26,5   </t>
  </si>
  <si>
    <t xml:space="preserve">"UT"  26,5   </t>
  </si>
  <si>
    <t xml:space="preserve">"VZT" 26,5   </t>
  </si>
  <si>
    <t>631351101</t>
  </si>
  <si>
    <t xml:space="preserve">Zřízení bednění rýh a hran v podlahách   </t>
  </si>
  <si>
    <t xml:space="preserve">"točna" 6*4*0,2   </t>
  </si>
  <si>
    <t>631351102</t>
  </si>
  <si>
    <t xml:space="preserve">Odstranění bednění rýh a hran v podlahách   </t>
  </si>
  <si>
    <t>634111116</t>
  </si>
  <si>
    <t xml:space="preserve">Obvodová dilatace pružnou těsnicí páskou v 150 mm mezi stěnou a mazaninou   </t>
  </si>
  <si>
    <t>634113115</t>
  </si>
  <si>
    <t xml:space="preserve">Výplň dilatačních spár mazanin plastovým profilem v 80 mm   </t>
  </si>
  <si>
    <t>634911114</t>
  </si>
  <si>
    <t xml:space="preserve">Řezání dilatačních spár š 5 mm hl do 80 mm v čerstvé betonové mazanině   </t>
  </si>
  <si>
    <t xml:space="preserve">"showroom" 6*4   </t>
  </si>
  <si>
    <t>635111115</t>
  </si>
  <si>
    <t xml:space="preserve">Násyp pod podlahy ze štěrkopísku s udusáním   </t>
  </si>
  <si>
    <t xml:space="preserve">Trubní vedení   </t>
  </si>
  <si>
    <t>271</t>
  </si>
  <si>
    <t>895170201</t>
  </si>
  <si>
    <t>kus</t>
  </si>
  <si>
    <t>895170303</t>
  </si>
  <si>
    <t xml:space="preserve">Drenážní šachta z PP DN 400 šachtové prodloužení s drážkou světlé hloubky 1200 mm   </t>
  </si>
  <si>
    <t>895170331</t>
  </si>
  <si>
    <t xml:space="preserve">Drenážní šachta z PP DN 400 nástavec teleskopický pro zatížení 12,5 t   </t>
  </si>
  <si>
    <t>895170401</t>
  </si>
  <si>
    <t xml:space="preserve">Drenážní  šachta z PP DN 400 poklop plastový pochůzí pro zatížení 1,5 t   </t>
  </si>
  <si>
    <t>895170431</t>
  </si>
  <si>
    <t xml:space="preserve">Příplatek k rourám drenážní šachty z PP DN 400 za uříznutí šachtové roury   </t>
  </si>
  <si>
    <t>9</t>
  </si>
  <si>
    <t xml:space="preserve">Ostatní konstrukce a práce, bourání   </t>
  </si>
  <si>
    <t>003</t>
  </si>
  <si>
    <t>941211811</t>
  </si>
  <si>
    <t xml:space="preserve">Demontáž lešení řadového rámového lehkého zatížení do 200 kg/m2 š do 0,9 m v do 10 m   </t>
  </si>
  <si>
    <t>941311111</t>
  </si>
  <si>
    <t xml:space="preserve">Montáž lešení řadového modulového lehkého zatížení do 200 kg/m2 š do 0,9 m v do 10 m   </t>
  </si>
  <si>
    <t xml:space="preserve">(30*6)+(4*(8*5))   </t>
  </si>
  <si>
    <t>941311211</t>
  </si>
  <si>
    <t xml:space="preserve">Příplatek k lešení řadovému modulovému lehkému š 0,9 m v do 25 m za první a ZKD den použití   </t>
  </si>
  <si>
    <t>952901221</t>
  </si>
  <si>
    <t xml:space="preserve">Vyčištění budov průmyslových objektů při jakékoliv výšce podlaží   </t>
  </si>
  <si>
    <t xml:space="preserve">(30,4*6)+(2,7*5,5)   </t>
  </si>
  <si>
    <t>953334121</t>
  </si>
  <si>
    <t xml:space="preserve">Bobtnavý pásek do pracovních spar betonových kcí bentonitový 20 x 25 mm   </t>
  </si>
  <si>
    <t xml:space="preserve">"výtahová šachta" 6+6+3,5   </t>
  </si>
  <si>
    <t>953334315</t>
  </si>
  <si>
    <t xml:space="preserve">Kombinovaný těsnící PVC pás s bobtnavým profilem do pracovních spar betonových kcí š 150 mm   </t>
  </si>
  <si>
    <t>953334413</t>
  </si>
  <si>
    <t xml:space="preserve">Těsnící plech do pracovních spar betonových kcí s bitumenovým povrchem jednostranným š 150 mm   </t>
  </si>
  <si>
    <t>953946R113</t>
  </si>
  <si>
    <t xml:space="preserve">dodávka a montáž střešních světlíků s ovládáním dle popisu v TZ   </t>
  </si>
  <si>
    <t>95394R111</t>
  </si>
  <si>
    <t xml:space="preserve">Dodávka a montáž harmonikových dveří 3,1*3 dle popisu v TZ   </t>
  </si>
  <si>
    <t>95394R112</t>
  </si>
  <si>
    <t xml:space="preserve">dodávka a montáž posuvných automatických dveří dle popisu v TZ   </t>
  </si>
  <si>
    <t>953961213</t>
  </si>
  <si>
    <t xml:space="preserve">Kotvy chemickou patronou M 12 hl 110 mm do betonu, ŽB nebo kamene s vyvrtáním otvoru   </t>
  </si>
  <si>
    <t xml:space="preserve">"kotvení sloupů" 17*4   </t>
  </si>
  <si>
    <t>997</t>
  </si>
  <si>
    <t xml:space="preserve">Přesun sutě   </t>
  </si>
  <si>
    <t>002</t>
  </si>
  <si>
    <t>997002511</t>
  </si>
  <si>
    <t xml:space="preserve">Vodorovné přemístění suti a vybouraných hmot bez naložení ale se složením a urovnáním do 1 km   </t>
  </si>
  <si>
    <t>997002519</t>
  </si>
  <si>
    <t xml:space="preserve">Příplatek ZKD 1 km přemístění suti a vybouraných hmot   </t>
  </si>
  <si>
    <t>998</t>
  </si>
  <si>
    <t xml:space="preserve">Přesun hmot   </t>
  </si>
  <si>
    <t>998011003</t>
  </si>
  <si>
    <t xml:space="preserve">Přesun hmot pro budovy zděné v do 24 m   </t>
  </si>
  <si>
    <t>998011015</t>
  </si>
  <si>
    <t xml:space="preserve">Příplatek k přesunu hmot pro budovy zděné za zvětšený přesun do 1000 m   </t>
  </si>
  <si>
    <t>998014011</t>
  </si>
  <si>
    <t xml:space="preserve">Přesun hmot pro budovy jednopodlažní z betonových dílců s nezděným pláštěm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</si>
  <si>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</si>
  <si>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</si>
  <si>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</si>
  <si>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</si>
  <si>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</si>
  <si>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</si>
  <si>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</si>
  <si>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</si>
  <si>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</si>
  <si>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711112001</t>
  </si>
  <si>
    <t xml:space="preserve">Provedení izolace proti zemní vlhkosti svislé za studena nátěrem penetračním   </t>
  </si>
  <si>
    <t xml:space="preserve">(6+4+6)*1   </t>
  </si>
  <si>
    <t>711141559</t>
  </si>
  <si>
    <t xml:space="preserve">Provedení izolace proti zemní vlhkosti pásy přitavením vodorovné NAIP   </t>
  </si>
  <si>
    <t xml:space="preserve">(26,9*6)+(4*2)+(6*4)   </t>
  </si>
  <si>
    <t>628</t>
  </si>
  <si>
    <t>628321340</t>
  </si>
  <si>
    <t xml:space="preserve">pás těžký asfaltovaný BITAGIT 40 MINERÁL (V60S40)   </t>
  </si>
  <si>
    <t xml:space="preserve">193,4 * 1,15   </t>
  </si>
  <si>
    <t>711142559</t>
  </si>
  <si>
    <t xml:space="preserve">Provedení izolace proti zemní vlhkosti pásy přitavením svislé NAIP   </t>
  </si>
  <si>
    <t xml:space="preserve">16 * 1,2   </t>
  </si>
  <si>
    <t>721</t>
  </si>
  <si>
    <t xml:space="preserve">Zdravotechnika - vnitřní kanalizace   </t>
  </si>
  <si>
    <t>721173403</t>
  </si>
  <si>
    <t>721194109</t>
  </si>
  <si>
    <t xml:space="preserve">Vyvedení a upevnění odpadních výpustek DN 100   </t>
  </si>
  <si>
    <t>721211405</t>
  </si>
  <si>
    <t xml:space="preserve">Vpusť podlahová s vodorovným odtokem DN 40/50 s automatickým a ručním uzávěrem proti vzduté vodě   </t>
  </si>
  <si>
    <t>721211611</t>
  </si>
  <si>
    <t xml:space="preserve">Vtok dvorní se svislým odtokem a zápachovou klapkou DN 110/160 mříž litina 226x226   </t>
  </si>
  <si>
    <t>721211913</t>
  </si>
  <si>
    <t xml:space="preserve">Montáž vpustí podlahových DN 110   </t>
  </si>
  <si>
    <t>551</t>
  </si>
  <si>
    <t>551617030</t>
  </si>
  <si>
    <t xml:space="preserve">vpusť podlahová z PH T-1024HC  nerezová mřížka 100 x 100mm   </t>
  </si>
  <si>
    <t>72121R111</t>
  </si>
  <si>
    <t xml:space="preserve">dodávka a montáž odtokový  žlab  ACO DREIN   </t>
  </si>
  <si>
    <t>bm</t>
  </si>
  <si>
    <t>721242116</t>
  </si>
  <si>
    <t xml:space="preserve">Lapač střešních splavenin z PP se zápachovou klapkou a lapacím košem DN 125   </t>
  </si>
  <si>
    <t>721290112</t>
  </si>
  <si>
    <t xml:space="preserve">Zkouška těsnosti potrubí kanalizace vodou do DN 200   </t>
  </si>
  <si>
    <t>998721102</t>
  </si>
  <si>
    <t xml:space="preserve">Přesun hmot tonážní pro vnitřní kanalizace v objektech v do 12 m   </t>
  </si>
  <si>
    <t>998721193</t>
  </si>
  <si>
    <t xml:space="preserve">Příplatek k přesunu hmot tonážní 721 za zvětšený přesun do 500 m   </t>
  </si>
  <si>
    <t>733</t>
  </si>
  <si>
    <t xml:space="preserve">Ústřední vytápění - rozvodné potrubí   </t>
  </si>
  <si>
    <t>731</t>
  </si>
  <si>
    <t>733321102</t>
  </si>
  <si>
    <t xml:space="preserve">Potrubí plastové z PVC nebo PE spojované lepením D 20x2   </t>
  </si>
  <si>
    <t>733321103</t>
  </si>
  <si>
    <t xml:space="preserve">Potrubí plastové z PVC nebo PE spojované lepením D 25x2,3   </t>
  </si>
  <si>
    <t>733391101</t>
  </si>
  <si>
    <t xml:space="preserve">Zkouška těsnosti potrubí plastové do D 32x3,0   </t>
  </si>
  <si>
    <t>998733101</t>
  </si>
  <si>
    <t xml:space="preserve">Přesun hmot tonážní pro rozvody potrubí v objektech v do 6 m   </t>
  </si>
  <si>
    <t>998733181</t>
  </si>
  <si>
    <t xml:space="preserve">Příplatek k přesunu hmot tonážní 733 prováděný bez použití mechanizace   </t>
  </si>
  <si>
    <t>998733193</t>
  </si>
  <si>
    <t xml:space="preserve">Příplatek k přesunu hmot tonážní 733 za zvětšený přesun do 500 m   </t>
  </si>
  <si>
    <t>734</t>
  </si>
  <si>
    <t xml:space="preserve">Ústřední vytápění - armatury   </t>
  </si>
  <si>
    <t>734211112</t>
  </si>
  <si>
    <t xml:space="preserve">Ventil závitový odvzdušňovací G 1/4 PN 10 do 120°C otopných těles   </t>
  </si>
  <si>
    <t>734220101</t>
  </si>
  <si>
    <t xml:space="preserve">Ventil závitový regulační přímý G 3/4 PN 20 do 100°C vyvažovací   </t>
  </si>
  <si>
    <t>734261402</t>
  </si>
  <si>
    <t xml:space="preserve">Armatura připojovací rohová G 1/2x18 PN 10 do 110°C radiátorů typu VK   </t>
  </si>
  <si>
    <t>734291122</t>
  </si>
  <si>
    <t xml:space="preserve">Kohout plnící a vypouštěcí G 3/8 PN 10 do 110°C závitový   </t>
  </si>
  <si>
    <t>734291243</t>
  </si>
  <si>
    <t xml:space="preserve">Filtr závitový přímý G 3/4 PN 16 do 130°C s vnitřními závity   </t>
  </si>
  <si>
    <t>734292714</t>
  </si>
  <si>
    <t xml:space="preserve">Kohout kulový přímý G 3/4 PN 42 do 185°C vnitřní závit   </t>
  </si>
  <si>
    <t>734494214</t>
  </si>
  <si>
    <t xml:space="preserve">Návarek s trubkovým závitem G 3/4   </t>
  </si>
  <si>
    <t>734499211</t>
  </si>
  <si>
    <t xml:space="preserve">Montáž návarku M 20x1,5   </t>
  </si>
  <si>
    <t>140</t>
  </si>
  <si>
    <t>140310100</t>
  </si>
  <si>
    <t xml:space="preserve">trubka ocelová podélně svařovaná hladká jakost 11 343, 16 x 1,5 mm   </t>
  </si>
  <si>
    <t>998734102</t>
  </si>
  <si>
    <t xml:space="preserve">Přesun hmot tonážní pro armatury v objektech v do 12 m   </t>
  </si>
  <si>
    <t>998734181</t>
  </si>
  <si>
    <t xml:space="preserve">Příplatek k přesunu hmot tonážní 734 prováděný bez použití mechanizace   </t>
  </si>
  <si>
    <t>735</t>
  </si>
  <si>
    <t xml:space="preserve">Ústřední vytápění - otopná tělesa   </t>
  </si>
  <si>
    <t>735411203</t>
  </si>
  <si>
    <t xml:space="preserve">Konvektor podlahový hloubky 110 mm šířky 280 mm délky 1600 mm výkon 1971 W   </t>
  </si>
  <si>
    <t>soubor</t>
  </si>
  <si>
    <t>735419115</t>
  </si>
  <si>
    <t xml:space="preserve">Montáž konvektoru s osazením na hmoždinky délka do 1600 mm   </t>
  </si>
  <si>
    <t>73541R001</t>
  </si>
  <si>
    <t xml:space="preserve">Dodávka a montáž MAR -   </t>
  </si>
  <si>
    <t>484</t>
  </si>
  <si>
    <t>48450R000</t>
  </si>
  <si>
    <t xml:space="preserve">ovládací  regulátor   </t>
  </si>
  <si>
    <t>484507R01</t>
  </si>
  <si>
    <t xml:space="preserve">napájecí zdroj   </t>
  </si>
  <si>
    <t>48450R003</t>
  </si>
  <si>
    <t xml:space="preserve">montážní materiál   </t>
  </si>
  <si>
    <t>soub</t>
  </si>
  <si>
    <t>764</t>
  </si>
  <si>
    <t xml:space="preserve">Konstrukce klempířské   </t>
  </si>
  <si>
    <t>76420R106</t>
  </si>
  <si>
    <t xml:space="preserve">Dodávka a montáž oplechování ocelové konstrukce dle PD   </t>
  </si>
  <si>
    <t>76420R115</t>
  </si>
  <si>
    <t xml:space="preserve">Dodávka a montáž okapů a střešních svodů   </t>
  </si>
  <si>
    <t>767</t>
  </si>
  <si>
    <t xml:space="preserve">Konstrukce zámečnické   </t>
  </si>
  <si>
    <t>767426201</t>
  </si>
  <si>
    <t xml:space="preserve">Montáž  kovových slunolamů horizontálních   </t>
  </si>
  <si>
    <t xml:space="preserve">"čelní stěna" 27*2,1   </t>
  </si>
  <si>
    <t>15422R200</t>
  </si>
  <si>
    <t xml:space="preserve">slunolam typu C-80 z povrchově upraveného hliníku odstín antracit   </t>
  </si>
  <si>
    <t>767426202</t>
  </si>
  <si>
    <t xml:space="preserve">Montáž  kovových slunolamů vertikálních   </t>
  </si>
  <si>
    <t>15422R220</t>
  </si>
  <si>
    <t xml:space="preserve">slunolam vnitřní s natáčením lamel typu C 160 do ocel. konstrukce odstín antracit   </t>
  </si>
  <si>
    <t>777</t>
  </si>
  <si>
    <t xml:space="preserve">Podlahy lité   </t>
  </si>
  <si>
    <t>777111101</t>
  </si>
  <si>
    <t xml:space="preserve">Zametení podkladu před provedením lité podlahy   </t>
  </si>
  <si>
    <t xml:space="preserve">(26,9*6)+(4*2)   </t>
  </si>
  <si>
    <t>777121105</t>
  </si>
  <si>
    <t xml:space="preserve">Vyrovnání podkladu podlah epoxidovou stěrkou plněnou pískem plochy přes 1,0 m2 tl do 3 mm   </t>
  </si>
  <si>
    <t>777131101</t>
  </si>
  <si>
    <t xml:space="preserve">Penetrační epoxidový nátěr podlahy na suchý a vyzrálý podklad   </t>
  </si>
  <si>
    <t>777511121</t>
  </si>
  <si>
    <t xml:space="preserve">Krycí epoxidová stěrka tloušťky do1 mm průmyslové lité podlahy   </t>
  </si>
  <si>
    <t>777611151</t>
  </si>
  <si>
    <t xml:space="preserve">Krycí epoxidový nátěr parkovacích ploch   </t>
  </si>
  <si>
    <t>M</t>
  </si>
  <si>
    <t xml:space="preserve">Práce a dodávky M   </t>
  </si>
  <si>
    <t>33-M</t>
  </si>
  <si>
    <t xml:space="preserve">Montáže dopr.zaříz.,sklad. zař. a váh   </t>
  </si>
  <si>
    <t>933</t>
  </si>
  <si>
    <t>33004R001</t>
  </si>
  <si>
    <t xml:space="preserve">Dodávka a montáž točny automobilové , dle TZ   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</si>
  <si>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</si>
  <si>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</si>
  <si>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</si>
  <si>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</si>
  <si>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</si>
  <si>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013203000</t>
  </si>
  <si>
    <t xml:space="preserve">dílenská dokumentace OK   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</si>
  <si>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</si>
  <si>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</si>
  <si>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</si>
  <si>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</si>
  <si>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</si>
  <si>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</si>
  <si>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</si>
  <si>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</si>
  <si>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</si>
  <si>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</si>
  <si>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</si>
  <si>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</si>
  <si>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</si>
  <si>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</si>
  <si>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</si>
  <si>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</si>
  <si>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</si>
  <si>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721211403</t>
  </si>
  <si>
    <t xml:space="preserve">Vpusť podlahová s vodorovným odtokem DN 50/75 s kulovým kloubem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</si>
  <si>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</si>
  <si>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</si>
  <si>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</si>
  <si>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</si>
  <si>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</si>
  <si>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</si>
  <si>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</si>
  <si>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</si>
  <si>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</si>
  <si>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</si>
  <si>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</si>
  <si>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</si>
  <si>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</si>
  <si>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</si>
  <si>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</si>
  <si>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</si>
  <si>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</si>
  <si>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</si>
  <si>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</si>
  <si>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</si>
  <si>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</si>
  <si>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</si>
  <si>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</si>
  <si>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</si>
  <si>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</si>
  <si>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</si>
  <si>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</si>
  <si>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</si>
  <si>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</si>
  <si>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</si>
  <si>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</si>
  <si>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</si>
  <si>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</si>
  <si>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</si>
  <si>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</si>
  <si>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</si>
  <si>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</si>
  <si>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</si>
  <si>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</si>
  <si>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</si>
  <si>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</si>
  <si>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</si>
  <si>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</si>
  <si>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</si>
  <si>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</si>
  <si>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</si>
  <si>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</si>
  <si>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</si>
  <si>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</si>
  <si>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</si>
  <si>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</si>
  <si>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</si>
  <si>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</si>
  <si>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</si>
  <si>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</si>
  <si>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</si>
  <si>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</si>
  <si>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</si>
  <si>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</si>
  <si>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</si>
  <si>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</si>
  <si>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</si>
  <si>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</si>
  <si>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</si>
  <si>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</si>
  <si>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</si>
  <si>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</si>
  <si>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</si>
  <si>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</si>
  <si>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</si>
  <si>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562</t>
  </si>
  <si>
    <t>Objekt:   zpevněné plochy</t>
  </si>
  <si>
    <t>121101103</t>
  </si>
  <si>
    <t xml:space="preserve">Sejmutí ornice s přemístěním na vzdálenost do 250 m   </t>
  </si>
  <si>
    <t xml:space="preserve">36*28   </t>
  </si>
  <si>
    <t xml:space="preserve">12*5   </t>
  </si>
  <si>
    <t xml:space="preserve">14*8   </t>
  </si>
  <si>
    <t>122201401</t>
  </si>
  <si>
    <t xml:space="preserve">Vykopávky v zemníku na suchu v hornině tř. 3 objem do 100 m3   </t>
  </si>
  <si>
    <t xml:space="preserve">11*4*0,6   </t>
  </si>
  <si>
    <t xml:space="preserve">16*6*0,6   </t>
  </si>
  <si>
    <t>171151101</t>
  </si>
  <si>
    <t xml:space="preserve">Hutnění boků násypů pro jakýkoliv sklon a míru zhutnění svahu   </t>
  </si>
  <si>
    <t>221</t>
  </si>
  <si>
    <t>451577777</t>
  </si>
  <si>
    <t xml:space="preserve">Podklad nebo lože pod dlažbu vodorovný nebo do sklonu 1:5 z kameniva těženého tl do 100 mm   </t>
  </si>
  <si>
    <t xml:space="preserve">10*3   </t>
  </si>
  <si>
    <t xml:space="preserve">16*3   </t>
  </si>
  <si>
    <t xml:space="preserve">Komunikace pozemní   </t>
  </si>
  <si>
    <t>596211110</t>
  </si>
  <si>
    <t xml:space="preserve">Kladení zámkové dlažby komunikací pro pěší tl 60 mm skupiny A pl do 50 m2   </t>
  </si>
  <si>
    <t xml:space="preserve">11*3   </t>
  </si>
  <si>
    <t>592</t>
  </si>
  <si>
    <t>592450240</t>
  </si>
  <si>
    <t xml:space="preserve">dlažba zámková H-PROFIL kraj HBB 20x16,5x6 cm písková   </t>
  </si>
  <si>
    <t>596211114</t>
  </si>
  <si>
    <t xml:space="preserve">Příplatek za kombinaci dvou barev u kladení betonových dlažeb komunikací pro pěší tl 60 mm skupiny A   </t>
  </si>
  <si>
    <t>596211120</t>
  </si>
  <si>
    <t xml:space="preserve">Kladení zámkové dlažby komunikací pro pěší tl 60 mm skupiny B pl do 50 m2   </t>
  </si>
  <si>
    <t xml:space="preserve">"vnitřní plocha" 37*2   </t>
  </si>
  <si>
    <t>592453080</t>
  </si>
  <si>
    <t xml:space="preserve">dlažba BEST-KLASIKO 20 x 10 x 6 cm přírodní   </t>
  </si>
  <si>
    <t>637211121</t>
  </si>
  <si>
    <t xml:space="preserve">Okapový chodník z betonových dlaždic tl 40 mm kladených do písku se zalitím spár MC   </t>
  </si>
  <si>
    <t xml:space="preserve">8+36+8   </t>
  </si>
  <si>
    <t>915321115</t>
  </si>
  <si>
    <t xml:space="preserve">Předformátované vodorovné dopravní značení vodící pás pro slabozraké   </t>
  </si>
  <si>
    <t>915491211</t>
  </si>
  <si>
    <t xml:space="preserve">Osazení vodícího proužku z betonových desek do betonového lože tl do 100 mm š proužku 250 mm   </t>
  </si>
  <si>
    <t>916231113</t>
  </si>
  <si>
    <t xml:space="preserve">Osazení chodníkového obrubníku betonového ležatého s boční opěrou do lože z betonu prostého   </t>
  </si>
  <si>
    <t xml:space="preserve">11+11+3+13+13+6+3   </t>
  </si>
  <si>
    <t>592174120</t>
  </si>
  <si>
    <t xml:space="preserve">obrubník betonový chodníkový ABO 13-10 100x10x20 cm   </t>
  </si>
  <si>
    <t>010001000</t>
  </si>
  <si>
    <t>Objekt:   objekt zasakování</t>
  </si>
  <si>
    <t>132101201</t>
  </si>
  <si>
    <t xml:space="preserve">Hloubení rýh š do 2000 mm v hornině tř. 1 a 2 objemu do 100 m3   </t>
  </si>
  <si>
    <t xml:space="preserve">30*1*1,4   </t>
  </si>
  <si>
    <t>175101201</t>
  </si>
  <si>
    <t xml:space="preserve">Obsypání objektu nad přilehlým původním terénem sypaninou bez prohození, uloženou do 3 m   </t>
  </si>
  <si>
    <t>583</t>
  </si>
  <si>
    <t>583312000</t>
  </si>
  <si>
    <t xml:space="preserve">štěrkopísek (Bratčice) netříděný zásypový materiál   </t>
  </si>
  <si>
    <t xml:space="preserve">20 * 2   </t>
  </si>
  <si>
    <t>271532212</t>
  </si>
  <si>
    <t xml:space="preserve">Podsyp pod základové konstrukce se zhutněním z hrubého kameniva frakce 16 až 32 mm   </t>
  </si>
  <si>
    <t xml:space="preserve">30*1*0,2   </t>
  </si>
  <si>
    <t>274261111</t>
  </si>
  <si>
    <t xml:space="preserve">Osazování akumulačních boxů   </t>
  </si>
  <si>
    <t>562415510</t>
  </si>
  <si>
    <t xml:space="preserve">box akumulační  na dešťovou vodu   </t>
  </si>
  <si>
    <t>562415560</t>
  </si>
  <si>
    <t xml:space="preserve">geotextilie GEON 250 Azura 2 x 3 m   </t>
  </si>
  <si>
    <t>562415540</t>
  </si>
  <si>
    <t xml:space="preserve">filtr 160 pro dešťovou šachtu Azura   </t>
  </si>
  <si>
    <t>562415580</t>
  </si>
  <si>
    <t xml:space="preserve">kryt odvzdušnění Azura   </t>
  </si>
  <si>
    <t>562415630</t>
  </si>
  <si>
    <t xml:space="preserve">spojka Q-Bic - klip   </t>
  </si>
  <si>
    <t>562415650</t>
  </si>
  <si>
    <t xml:space="preserve">záslepka Q-Bic (35kPa)   </t>
  </si>
  <si>
    <t>562415680</t>
  </si>
  <si>
    <t xml:space="preserve">adaptér šachtový (TEGRA 600/500) Q-Bic   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</si>
  <si>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</si>
  <si>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</si>
  <si>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</si>
  <si>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</si>
  <si>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</si>
  <si>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</si>
  <si>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</si>
  <si>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</si>
  <si>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</si>
  <si>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</si>
  <si>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</si>
  <si>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</si>
  <si>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 xml:space="preserve">Napuštění potrubí primárního okruhu tepelného čerpadla D 32x3,0 mm nemrznoucí směsí   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</si>
  <si>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</si>
  <si>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</si>
  <si>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</si>
  <si>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</si>
  <si>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</si>
  <si>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</si>
  <si>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</si>
  <si>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</si>
  <si>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</si>
  <si>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</si>
  <si>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</si>
  <si>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</si>
  <si>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</si>
  <si>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</si>
  <si>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</si>
  <si>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</si>
  <si>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</si>
  <si>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</si>
  <si>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</si>
  <si>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</si>
  <si>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</si>
  <si>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</si>
  <si>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</si>
  <si>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</si>
  <si>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</si>
  <si>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</si>
  <si>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</si>
  <si>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</si>
  <si>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</si>
  <si>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</si>
  <si>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</si>
  <si>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Cena včetně  DPH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</si>
  <si>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</si>
  <si>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</si>
  <si>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</si>
  <si>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</si>
  <si>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</si>
  <si>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</si>
  <si>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</si>
  <si>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</si>
  <si>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</si>
  <si>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</si>
  <si>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</si>
  <si>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6A</t>
  </si>
  <si>
    <t>jistič C/1, 10A</t>
  </si>
  <si>
    <t xml:space="preserve">ks </t>
  </si>
  <si>
    <t>zelená signálka</t>
  </si>
  <si>
    <t>červené STOP tlačítko</t>
  </si>
  <si>
    <t>přivod a vývody vrchem, krytí IP 40/20,  nátěr-slonová kost,v.č. EL-20,-21</t>
  </si>
  <si>
    <t>skříň</t>
  </si>
  <si>
    <t>tříf jistič s vyp cívkou, ***C/3, 32A</t>
  </si>
  <si>
    <t>proud chráníč -25-4-030, 25A</t>
  </si>
  <si>
    <t xml:space="preserve">Rozváděč RMS-Sh 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</si>
  <si>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</si>
  <si>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</si>
  <si>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</si>
  <si>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</si>
  <si>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</si>
  <si>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</si>
  <si>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</si>
  <si>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</si>
  <si>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</si>
  <si>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</si>
  <si>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</si>
  <si>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</si>
  <si>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</si>
  <si>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</si>
  <si>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</si>
  <si>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</si>
  <si>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</si>
  <si>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</si>
  <si>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ochranná trubka do podlahy</t>
  </si>
  <si>
    <t>protipož prostup stropem (podlahou)</t>
  </si>
  <si>
    <t>trojfáz zásuvka, 32A 400V, IP43, v podalze</t>
  </si>
  <si>
    <t>typová podl zás kr 3xzás 16A,230V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</si>
  <si>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</si>
  <si>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</si>
  <si>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</si>
  <si>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</si>
  <si>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</si>
  <si>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</si>
  <si>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</si>
  <si>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</si>
  <si>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</si>
  <si>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reflektoroé LED svítidllo 1xLED 43,9W, ozn. "R"</t>
  </si>
  <si>
    <t>reflektor **** TUBE B</t>
  </si>
  <si>
    <t>optika, *****7365/H51-50</t>
  </si>
  <si>
    <t>zářivkové svítidlo s vyp 230V, 11W, IP20, ozn."F"</t>
  </si>
  <si>
    <t>nástěnné LED svítidlo 230V, 20W, IP42, ozn."V"</t>
  </si>
  <si>
    <t>Upozornění</t>
  </si>
  <si>
    <t>Typy svítidel nutno odsouhlasit s odpovědnými zástupci investora</t>
  </si>
  <si>
    <t>Náčrt svítidel je součástí rozpočtu</t>
  </si>
  <si>
    <t>Kabely, vodiče</t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</si>
  <si>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</si>
  <si>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</si>
  <si>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</si>
  <si>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</si>
  <si>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</si>
  <si>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</si>
  <si>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</si>
  <si>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</si>
  <si>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</si>
  <si>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</si>
  <si>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</si>
  <si>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</si>
  <si>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</si>
  <si>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</si>
  <si>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</si>
  <si>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</si>
  <si>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</si>
  <si>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</si>
  <si>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</si>
  <si>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</si>
  <si>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</si>
  <si>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 xml:space="preserve"> </t>
  </si>
  <si>
    <t>Vnější ochrana před bleskem - Showroom</t>
  </si>
  <si>
    <t>(90m)</t>
  </si>
  <si>
    <t>drát FeZn o 10mm</t>
  </si>
  <si>
    <t>(30m)</t>
  </si>
  <si>
    <t xml:space="preserve">podpěry </t>
  </si>
  <si>
    <t>svorka spojovací v zemi</t>
  </si>
  <si>
    <t>svorka zkušební</t>
  </si>
  <si>
    <t>svorka připoj kov konstr</t>
  </si>
  <si>
    <t>pomocný jímač</t>
  </si>
  <si>
    <t xml:space="preserve">kg </t>
  </si>
  <si>
    <t>pásek FeZn 30x4</t>
  </si>
  <si>
    <t>plast štítek</t>
  </si>
  <si>
    <t>PSV Specifikace celkem</t>
  </si>
  <si>
    <t xml:space="preserve">PSV   ELEKTROMONTÁŽE    </t>
  </si>
  <si>
    <t>hod</t>
  </si>
  <si>
    <t>montáž RMS-K2.1</t>
  </si>
  <si>
    <t>připojení pohonu vrat</t>
  </si>
  <si>
    <t>připojení pohonu žaluzijí</t>
  </si>
  <si>
    <t>připojení ovládání oken</t>
  </si>
  <si>
    <t>připojení ventilátoru v Showroomu</t>
  </si>
  <si>
    <t>Vnější ochrana před bleskem - doplnění jímací soustavy "K"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</si>
  <si>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</si>
  <si>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</si>
  <si>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</si>
  <si>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</si>
  <si>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</si>
  <si>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</si>
  <si>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</si>
  <si>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nátěr rozváděče</t>
  </si>
  <si>
    <t>dozbrojení RMS-K</t>
  </si>
  <si>
    <t>Zednické výpomoci</t>
  </si>
  <si>
    <t>drážky, vč zapravení</t>
  </si>
  <si>
    <t>kapsy</t>
  </si>
  <si>
    <t>průraz stěnou (vrtání)</t>
  </si>
  <si>
    <t>ekologická likvidace elektromateriálu</t>
  </si>
  <si>
    <t>Poznámka</t>
  </si>
  <si>
    <t>Zemní práce pro uložení zemnícího pásku okolo Showroomu zabezpečí stavba</t>
  </si>
  <si>
    <t>Montáže celkem</t>
  </si>
  <si>
    <t>.</t>
  </si>
  <si>
    <t>KRYCÍ LIST ROZPOČTU</t>
  </si>
  <si>
    <t>Název stavby</t>
  </si>
  <si>
    <t>Stavební úperavy pavilonu K s přístavbou showroom</t>
  </si>
  <si>
    <t>JKSO</t>
  </si>
  <si>
    <t>Název objektu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</si>
  <si>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</si>
  <si>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</si>
  <si>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</si>
  <si>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</si>
  <si>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</si>
  <si>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</si>
  <si>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</si>
  <si>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</si>
  <si>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</si>
  <si>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</si>
  <si>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</si>
  <si>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</si>
  <si>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</si>
  <si>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</si>
  <si>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</si>
  <si>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</si>
  <si>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</si>
  <si>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27.11.2018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</si>
  <si>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</si>
  <si>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</si>
  <si>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</si>
  <si>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</si>
  <si>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</si>
  <si>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</si>
  <si>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</si>
  <si>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</si>
  <si>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</si>
  <si>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</si>
  <si>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</si>
  <si>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</si>
  <si>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</si>
  <si>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</si>
  <si>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</si>
  <si>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</si>
  <si>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</si>
  <si>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</si>
  <si>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</si>
  <si>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 xml:space="preserve">Zařízení staveniště   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</si>
  <si>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</si>
  <si>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</si>
  <si>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</si>
  <si>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</si>
  <si>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</si>
  <si>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</si>
  <si>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</si>
  <si>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</si>
  <si>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</si>
  <si>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</si>
  <si>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 xml:space="preserve">Provozní vlivy   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</si>
  <si>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</si>
  <si>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</si>
  <si>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</si>
  <si>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</si>
  <si>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</si>
  <si>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</si>
  <si>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</si>
  <si>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</si>
  <si>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</si>
  <si>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</si>
  <si>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</si>
  <si>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</si>
  <si>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</si>
  <si>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</si>
  <si>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</si>
  <si>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</si>
  <si>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</si>
  <si>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</si>
  <si>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</si>
  <si>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</si>
  <si>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</si>
  <si>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</si>
  <si>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</si>
  <si>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</si>
  <si>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</si>
  <si>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</si>
  <si>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</si>
  <si>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</si>
  <si>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</si>
  <si>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</si>
  <si>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celkový rozpočet stavby</t>
  </si>
  <si>
    <t xml:space="preserve">Hodinové zúčtovací sazby   </t>
  </si>
  <si>
    <t>HZS1292</t>
  </si>
  <si>
    <t>HZS1301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</si>
  <si>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</si>
  <si>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</si>
  <si>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</si>
  <si>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</si>
  <si>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</si>
  <si>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</si>
  <si>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</si>
  <si>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</si>
  <si>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</si>
  <si>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</si>
  <si>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</si>
  <si>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</si>
  <si>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</si>
  <si>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</si>
  <si>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</si>
  <si>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</si>
  <si>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trubka AlMg 22x1,5 mm   </t>
  </si>
  <si>
    <t>140110700</t>
  </si>
  <si>
    <t xml:space="preserve">trubka AlMg bezešvá hladká DN22mm   </t>
  </si>
  <si>
    <t xml:space="preserve">Montáž potrubí pro rozvod stlačeného vzduchu trubka AlMg 16x1,5 mm   </t>
  </si>
  <si>
    <t>14011R680</t>
  </si>
  <si>
    <t xml:space="preserve">trubka Algm bezešvá hladká jakost  16 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</si>
  <si>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</si>
  <si>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</si>
  <si>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</si>
  <si>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</si>
  <si>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</si>
  <si>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</si>
  <si>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</si>
  <si>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</si>
  <si>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</si>
  <si>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</si>
  <si>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</si>
  <si>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</si>
  <si>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</si>
  <si>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 xml:space="preserve">Hodinová zúčtovací sazba stavební dělník   </t>
  </si>
  <si>
    <t xml:space="preserve">Hodinová zúčtovací sazba zedník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</si>
  <si>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</si>
  <si>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</si>
  <si>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</si>
  <si>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</si>
  <si>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733191903</t>
  </si>
  <si>
    <t xml:space="preserve">Montáž potrubí ocelového závitového běžného nebo zesíleného při opravě DN 15   </t>
  </si>
  <si>
    <t>735000911</t>
  </si>
  <si>
    <t xml:space="preserve">Vyregulování ventilu nebo kohoutu dvojregulačního s ručním ovládáním   </t>
  </si>
  <si>
    <t>735000912</t>
  </si>
  <si>
    <t xml:space="preserve">Vyregulování ventilu nebo kohoutu dvojregulačního s termostatickým ovládáním   </t>
  </si>
  <si>
    <t>735191905</t>
  </si>
  <si>
    <t xml:space="preserve">Odvzdušnění otopných těles   </t>
  </si>
  <si>
    <t>73519R901</t>
  </si>
  <si>
    <t xml:space="preserve">Vyzkoušení otopných těles ocelových po opravě tlakem   </t>
  </si>
  <si>
    <t>HZS3111</t>
  </si>
  <si>
    <t xml:space="preserve">Hodinová zúčtovací sazba montér potrubí   </t>
  </si>
  <si>
    <t>HZS3112</t>
  </si>
  <si>
    <t xml:space="preserve">Hodinová zúčtovací sazba montér potrubí odborný   </t>
  </si>
  <si>
    <t>HZS4211</t>
  </si>
  <si>
    <t xml:space="preserve">Hodinová zúčtovací sazba revizní technik   </t>
  </si>
  <si>
    <t>Elektroinstalace (rozvaděč, ovladače,</t>
  </si>
  <si>
    <t>Montáž 127 tis.Kč</t>
  </si>
  <si>
    <t>Dokumentace, stavební podklady</t>
  </si>
  <si>
    <t>Zdvihací plošina</t>
  </si>
  <si>
    <t xml:space="preserve">Hydraulický pohon (válce, agregát) </t>
  </si>
  <si>
    <t xml:space="preserve">Zábradlí na plošině1100 mm </t>
  </si>
  <si>
    <t>Vodítka, kotvy vodítek</t>
  </si>
  <si>
    <t>Stavítka mech.-hydraul. + el.jištění</t>
  </si>
  <si>
    <t xml:space="preserve">Kabina </t>
  </si>
  <si>
    <t xml:space="preserve">Bezpečnostní rám </t>
  </si>
  <si>
    <t>Ohrazení, branky</t>
  </si>
  <si>
    <t>Baldachýn plošiny</t>
  </si>
  <si>
    <t xml:space="preserve">Poklop zvedaný „baldachýnem“ plošiny </t>
  </si>
  <si>
    <t xml:space="preserve">Doprava </t>
  </si>
  <si>
    <t>Doprava osob-schválení ITI</t>
  </si>
  <si>
    <t xml:space="preserve">Cena plošiny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</si>
  <si>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</si>
  <si>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</si>
  <si>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</si>
  <si>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</si>
  <si>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</si>
  <si>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</si>
  <si>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</si>
  <si>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</si>
  <si>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</si>
  <si>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</si>
  <si>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 xml:space="preserve">Zdivo nosné vnější POROTHERM tl 440 mm pevnosti P 10 na MC   </t>
  </si>
  <si>
    <t xml:space="preserve">((0,6+0,6)*3,1)*2   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</si>
  <si>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</si>
  <si>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</si>
  <si>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</si>
  <si>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</si>
  <si>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</si>
  <si>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</si>
  <si>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</si>
  <si>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</si>
  <si>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</si>
  <si>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</si>
  <si>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</si>
  <si>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</si>
  <si>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</si>
  <si>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</si>
  <si>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</si>
  <si>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</si>
  <si>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</si>
  <si>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</si>
  <si>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</si>
  <si>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</si>
  <si>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</si>
  <si>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</si>
  <si>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</si>
  <si>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</si>
  <si>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</si>
  <si>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</si>
  <si>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</si>
  <si>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</si>
  <si>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</si>
  <si>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</si>
  <si>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</si>
  <si>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</si>
  <si>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</si>
  <si>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</si>
  <si>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</si>
  <si>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</si>
  <si>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</si>
  <si>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</si>
  <si>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</si>
  <si>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</si>
  <si>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</si>
  <si>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</si>
  <si>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</si>
  <si>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</si>
  <si>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</si>
  <si>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</si>
  <si>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</si>
  <si>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</si>
  <si>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</si>
  <si>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</si>
  <si>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</si>
  <si>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</si>
  <si>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</si>
  <si>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</si>
  <si>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</si>
  <si>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</si>
  <si>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</si>
  <si>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</si>
  <si>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</si>
  <si>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</si>
  <si>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</si>
  <si>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</si>
  <si>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</si>
  <si>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</si>
  <si>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</si>
  <si>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</si>
  <si>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</si>
  <si>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</si>
  <si>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</si>
  <si>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</si>
  <si>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</si>
  <si>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</si>
  <si>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</si>
  <si>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</si>
  <si>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</si>
  <si>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</si>
  <si>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</si>
  <si>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</si>
  <si>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</si>
  <si>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</si>
  <si>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</si>
  <si>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"1.NP" 2,4*2,05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</si>
  <si>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</si>
  <si>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</si>
  <si>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</si>
  <si>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</si>
  <si>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</si>
  <si>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</si>
  <si>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</si>
  <si>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</si>
  <si>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</si>
  <si>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</si>
  <si>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</si>
  <si>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</si>
  <si>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</si>
  <si>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 xml:space="preserve">"prostup prádelna" 1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</si>
  <si>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</si>
  <si>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</si>
  <si>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</si>
  <si>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</si>
  <si>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</si>
  <si>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</si>
  <si>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</si>
  <si>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</si>
  <si>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</si>
  <si>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</si>
  <si>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</si>
  <si>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</si>
  <si>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</si>
  <si>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</si>
  <si>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</si>
  <si>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</si>
  <si>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</si>
  <si>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</si>
  <si>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</si>
  <si>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</si>
  <si>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</si>
  <si>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</si>
  <si>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</si>
  <si>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</si>
  <si>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</si>
  <si>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</si>
  <si>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</si>
  <si>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</si>
  <si>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</si>
  <si>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</si>
  <si>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</si>
  <si>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</si>
  <si>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</si>
  <si>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</si>
  <si>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</si>
  <si>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</si>
  <si>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</si>
  <si>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</si>
  <si>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</si>
  <si>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</si>
  <si>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</si>
  <si>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</si>
  <si>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</si>
  <si>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</si>
  <si>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</si>
  <si>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</si>
  <si>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</si>
  <si>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</si>
  <si>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</si>
  <si>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</si>
  <si>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</si>
  <si>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</si>
  <si>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</si>
  <si>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</si>
  <si>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</si>
  <si>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</si>
  <si>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</si>
  <si>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</si>
  <si>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</si>
  <si>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</si>
  <si>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</si>
  <si>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</si>
  <si>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</si>
  <si>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</si>
  <si>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</si>
  <si>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</si>
  <si>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</si>
  <si>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</si>
  <si>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</si>
  <si>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</si>
  <si>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</si>
  <si>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</si>
  <si>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</si>
  <si>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</si>
  <si>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</si>
  <si>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</si>
  <si>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</si>
  <si>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</si>
  <si>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</si>
  <si>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</si>
  <si>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</si>
  <si>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</si>
  <si>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</si>
  <si>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</si>
  <si>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</si>
  <si>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</si>
  <si>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</si>
  <si>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</si>
  <si>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</si>
  <si>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 xml:space="preserve">dveře vnitřní dvoukřídlové zasouvací do pouzdra JAP 1650x2000 , plné , uzamykatelné   </t>
  </si>
  <si>
    <t>76666R001</t>
  </si>
  <si>
    <t>76666R002</t>
  </si>
  <si>
    <t>76666R051</t>
  </si>
  <si>
    <t>56241R005</t>
  </si>
  <si>
    <t>767642114</t>
  </si>
  <si>
    <t xml:space="preserve">Montáž automatických dveří linerálních v do 3,0 m š do 3,5 m   </t>
  </si>
  <si>
    <t>55329R000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</si>
  <si>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</si>
  <si>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</si>
  <si>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</si>
  <si>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</si>
  <si>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</si>
  <si>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</si>
  <si>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</si>
  <si>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</si>
  <si>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</si>
  <si>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767651114</t>
  </si>
  <si>
    <t xml:space="preserve">Montáž vrat garážových rolovacích plochy přes 13 m2 dle specifikace   </t>
  </si>
  <si>
    <t xml:space="preserve">"1.NP" 1   </t>
  </si>
  <si>
    <t xml:space="preserve">"2.NP" 1   </t>
  </si>
  <si>
    <t>55345R000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</si>
  <si>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</si>
  <si>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</si>
  <si>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</si>
  <si>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</si>
  <si>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</si>
  <si>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</si>
  <si>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</si>
  <si>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</si>
  <si>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</si>
  <si>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</si>
  <si>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</si>
  <si>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</si>
  <si>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</si>
  <si>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</si>
  <si>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</si>
  <si>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</si>
  <si>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</si>
  <si>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</si>
  <si>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</si>
  <si>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</si>
  <si>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</si>
  <si>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</si>
  <si>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</si>
  <si>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</si>
  <si>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</si>
  <si>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</si>
  <si>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</si>
  <si>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</si>
  <si>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</si>
  <si>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</si>
  <si>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</si>
  <si>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</si>
  <si>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</si>
  <si>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</si>
  <si>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</si>
  <si>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</si>
  <si>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</si>
  <si>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</si>
  <si>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</si>
  <si>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</si>
  <si>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</si>
  <si>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</si>
  <si>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</si>
  <si>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</si>
  <si>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</si>
  <si>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</si>
  <si>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</si>
  <si>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</si>
  <si>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</si>
  <si>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</si>
  <si>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</si>
  <si>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</si>
  <si>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</si>
  <si>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</si>
  <si>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</si>
  <si>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</si>
  <si>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</si>
  <si>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</si>
  <si>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</si>
  <si>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</si>
  <si>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</si>
  <si>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</si>
  <si>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</si>
  <si>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</si>
  <si>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</si>
  <si>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</si>
  <si>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</si>
  <si>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</si>
  <si>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</si>
  <si>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</si>
  <si>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</si>
  <si>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</si>
  <si>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</si>
  <si>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</si>
  <si>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</si>
  <si>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</si>
  <si>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</si>
  <si>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</si>
  <si>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</si>
  <si>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</si>
  <si>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</si>
  <si>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</si>
  <si>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</si>
  <si>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</si>
  <si>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</si>
  <si>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</si>
  <si>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</si>
  <si>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</si>
  <si>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</si>
  <si>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</si>
  <si>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</si>
  <si>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</si>
  <si>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</si>
  <si>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</si>
  <si>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</si>
  <si>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</si>
  <si>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</si>
  <si>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</si>
  <si>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</si>
  <si>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</si>
  <si>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</si>
  <si>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</si>
  <si>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</si>
  <si>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</si>
  <si>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</si>
  <si>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</si>
  <si>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</si>
  <si>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</si>
  <si>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</si>
  <si>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</si>
  <si>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</si>
  <si>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</si>
  <si>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</si>
  <si>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</si>
  <si>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</si>
  <si>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</si>
  <si>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</si>
  <si>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</si>
  <si>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</si>
  <si>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</si>
  <si>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</si>
  <si>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</si>
  <si>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</si>
  <si>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</si>
  <si>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</si>
  <si>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</si>
  <si>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</si>
  <si>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</si>
  <si>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>AXIS P1445-LE Network Camera kompatibilní s C4</t>
  </si>
  <si>
    <t>C4 Professional Camera Licence</t>
  </si>
  <si>
    <t>DPH 21%z </t>
  </si>
  <si>
    <t>pom konst (kab příchytky, kab lávky, žlaby)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</si>
  <si>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</si>
  <si>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</si>
  <si>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</si>
  <si>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</si>
  <si>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</si>
  <si>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 xml:space="preserve">Dodávka a montáž celoskleněnývh dveřních křídel 900/1970 vč. zárubní s nadsvětlíkem 750 dle specifikace odkaz 2/S , 3/S , 4/S   </t>
  </si>
  <si>
    <t xml:space="preserve">Dodávka a montáž celoskleněných dveřních křídel vč. zárubně , sklo mat. 900x1970 odkaz 1/S   </t>
  </si>
  <si>
    <t xml:space="preserve">Dodávka a montáž vestavěné skříně 900 x 2000 , odkaz 8/S   </t>
  </si>
  <si>
    <t>76681R111</t>
  </si>
  <si>
    <t xml:space="preserve">Dodávka a montáž korpusu kuchyňských skříněk spodních na stěnu šířky do 600 mm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</si>
  <si>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</si>
  <si>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</si>
  <si>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</si>
  <si>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</si>
  <si>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</si>
  <si>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</si>
  <si>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</si>
  <si>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</si>
  <si>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</si>
  <si>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</si>
  <si>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</si>
  <si>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</si>
  <si>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</si>
  <si>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</si>
  <si>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</si>
  <si>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</si>
  <si>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</si>
  <si>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</si>
  <si>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</si>
  <si>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dveře automatické skládané prosklené, 4,6 x 2,75m ,odkaz 7/P   </t>
  </si>
  <si>
    <t xml:space="preserve">Montáž automatických dveř , prosklených íposuvných v hliníkovém rámu   </t>
  </si>
  <si>
    <t xml:space="preserve">dveře automatické  posuvné, 4 křídlé ,4,30 x 2,75, odkaz 1/P   </t>
  </si>
  <si>
    <t xml:space="preserve">dveře automatické  posuvné, 2 křídlé , 4,00x2,75 ,odkaz 6/P   </t>
  </si>
  <si>
    <t>55329R011</t>
  </si>
  <si>
    <t xml:space="preserve">automatické posuvné dveře prosklené 6,4 x 2,85 , odkaz 9/P   </t>
  </si>
  <si>
    <t>55329R012</t>
  </si>
  <si>
    <t xml:space="preserve">automatické posuvné dveře prosklené 6,0 x 2,85 , odkaz 10/P   </t>
  </si>
  <si>
    <t xml:space="preserve">Montáž automatických dveří skládacích , prosklených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</si>
  <si>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</si>
  <si>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</si>
  <si>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</si>
  <si>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</si>
  <si>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vrata garážová rolovacíodkaz 3/Z a 4/Z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</si>
  <si>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</si>
  <si>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</si>
  <si>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</si>
  <si>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</si>
  <si>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</si>
  <si>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</si>
  <si>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</si>
  <si>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</si>
  <si>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</si>
  <si>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</si>
  <si>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</si>
  <si>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</si>
  <si>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</si>
  <si>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</si>
  <si>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</si>
  <si>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</si>
  <si>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</si>
  <si>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</si>
  <si>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</si>
  <si>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</si>
  <si>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</si>
  <si>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</si>
  <si>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</si>
  <si>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</si>
  <si>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</si>
  <si>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</si>
  <si>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</si>
  <si>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</si>
  <si>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>030001000</t>
  </si>
  <si>
    <t>VRN7</t>
  </si>
  <si>
    <t>070001000</t>
  </si>
  <si>
    <t>071002000</t>
  </si>
  <si>
    <t xml:space="preserve">Provoz investora, třetích osob   </t>
  </si>
  <si>
    <t>075103000</t>
  </si>
  <si>
    <t xml:space="preserve">Ochranná pásma elektrického vedení   </t>
  </si>
  <si>
    <t>131101102</t>
  </si>
  <si>
    <t xml:space="preserve">Hloubení jam nezapažených v hornině tř. 1 a 2 objemu do 1000 m3   </t>
  </si>
  <si>
    <t xml:space="preserve">"úprava pláně - modelace terénu viz výkr. č. 11"   </t>
  </si>
  <si>
    <t xml:space="preserve">12*0,9*30   </t>
  </si>
  <si>
    <t xml:space="preserve">12*0,8*8,2   </t>
  </si>
  <si>
    <t>131201109</t>
  </si>
  <si>
    <t xml:space="preserve">Příplatek za lepivost u hloubení jam nezapažených v hornině tř. 3   </t>
  </si>
  <si>
    <t>167101102</t>
  </si>
  <si>
    <t xml:space="preserve">Nakládání výkopku z hornin tř. 1 až 4 přes 100 m3   </t>
  </si>
  <si>
    <t>167101103</t>
  </si>
  <si>
    <t xml:space="preserve">Nakládání nebo překládání výkopku z horniny tř. 1 až 4   </t>
  </si>
  <si>
    <t>171101101</t>
  </si>
  <si>
    <t xml:space="preserve">Uložení sypaniny z hornin soudržných do násypů zhutněných na 95 % PS   </t>
  </si>
  <si>
    <t>181301101</t>
  </si>
  <si>
    <t xml:space="preserve">Rozprostření ornice tl vrstvy do 100 mm pl do 500 m2 v rovině nebo ve svahu do 1:5   </t>
  </si>
  <si>
    <t>182301125</t>
  </si>
  <si>
    <t xml:space="preserve">Rozprostření ornice pl do 500 m2 ve svahu přes 1:5 tl vrstvy do 300 mm   </t>
  </si>
  <si>
    <t>215901101</t>
  </si>
  <si>
    <t xml:space="preserve">Zhutnění podloží z hornin soudržných do 92% PS nebo nesoudržných sypkých I(d) do 0,8   </t>
  </si>
  <si>
    <t>564752111</t>
  </si>
  <si>
    <t xml:space="preserve">Podklad z vibrovaného štěrku VŠ tl 150 mm   </t>
  </si>
  <si>
    <t xml:space="preserve">32*2   </t>
  </si>
  <si>
    <t>591411111</t>
  </si>
  <si>
    <t xml:space="preserve">Kladení dlažby z mozaiky jednobarevné komunikací pro pěší lože z kameniva   </t>
  </si>
  <si>
    <t>583800100</t>
  </si>
  <si>
    <t xml:space="preserve">mozaika dlažební, žula 4/6 cm šedá   </t>
  </si>
  <si>
    <t>596811121</t>
  </si>
  <si>
    <t xml:space="preserve">Kladení betonové dlažby komunikací pro pěší do lože z kameniva vel do 0,09 m2 plochy do 100 m2   </t>
  </si>
  <si>
    <t>592453200</t>
  </si>
  <si>
    <t xml:space="preserve">dlažba desková betonová BENA S 40x40x4,5 cm šedá   </t>
  </si>
  <si>
    <t xml:space="preserve">Drenážní šachta z PP šachtové dno  DN 425   </t>
  </si>
  <si>
    <t xml:space="preserve">333,333 * 0,0003   </t>
  </si>
  <si>
    <t>711791183</t>
  </si>
  <si>
    <t xml:space="preserve">Izolace proti vodě těsnění vodorovných dilatačních spár impregnovanými provazci   </t>
  </si>
  <si>
    <t xml:space="preserve">Potrubí kanalizační plastové svodné systém KG DN 125   </t>
  </si>
  <si>
    <t>764001901</t>
  </si>
  <si>
    <t xml:space="preserve">Napojení klempířských konstrukcí na stávající délky spoje do 0,5 m   </t>
  </si>
  <si>
    <t>138</t>
  </si>
  <si>
    <t>138141830</t>
  </si>
  <si>
    <t xml:space="preserve">plech hladký pozinkovaný, jakost DX51 + Z275, 0,55x1000x2000 mm   </t>
  </si>
  <si>
    <t>767641114</t>
  </si>
  <si>
    <t xml:space="preserve">Montáž automatických dveří   </t>
  </si>
  <si>
    <t>553291000</t>
  </si>
  <si>
    <t xml:space="preserve">odkaz 40/P   viz výpis a popis v technické zprávě   </t>
  </si>
  <si>
    <t xml:space="preserve">dveře odkaz 41/P viz výpis a posis v textové části   </t>
  </si>
  <si>
    <t>998767101</t>
  </si>
  <si>
    <t xml:space="preserve">Přesun hmot tonážní pro zámečnické konstrukce v objektech v do 6 m   </t>
  </si>
  <si>
    <t>998777101</t>
  </si>
  <si>
    <t xml:space="preserve">Přesun hmot tonážní pro podlahy lité v objektech v do 6 m   </t>
  </si>
  <si>
    <t>HZS1291</t>
  </si>
  <si>
    <t xml:space="preserve">Hodinová zúčtovací sazba pomocný stavební dělník - výpomoc trubní vedení   </t>
  </si>
  <si>
    <t xml:space="preserve">Hodinová zúčtovací sazba stavební dělník- výpomoc zvedací plošina   </t>
  </si>
  <si>
    <t xml:space="preserve">Hodinová zúčtovací sazba zedník - výpomoc elektroinstalace   </t>
  </si>
  <si>
    <t>jednotková cena</t>
  </si>
  <si>
    <t>cena celkem  bez DPH</t>
  </si>
  <si>
    <t>množství</t>
  </si>
  <si>
    <t>popis položky</t>
  </si>
  <si>
    <t>VŠB - TU Ostrava, Fakulta metalurgie a materiálového inženýrství</t>
  </si>
  <si>
    <t>Nůžkový výtah - showroom . Pavilon "K"</t>
  </si>
  <si>
    <t>(4,3+2,6+2,65+5,65+4)*2,75+6,4x2,85=71,04.</t>
  </si>
  <si>
    <t>Vertikální látkové žaluzie (položka 1/Z)</t>
  </si>
  <si>
    <t xml:space="preserve">dveře automatické posuvné prosklené, 2,45 x 2,85m ,odkaz 5/P  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</si>
  <si>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</si>
  <si>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</si>
  <si>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EL-13 až EL-19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</si>
  <si>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</si>
  <si>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</si>
  <si>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</si>
  <si>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</si>
  <si>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</si>
  <si>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</si>
  <si>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</si>
  <si>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</si>
  <si>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</si>
  <si>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jistič  B/1, 10A</t>
  </si>
  <si>
    <t>jistič  D/1, 10A</t>
  </si>
  <si>
    <t>proud chráníč -40-4-030, 40A</t>
  </si>
  <si>
    <t>barva slonová kost</t>
  </si>
  <si>
    <t xml:space="preserve">Rozváděč RMS-K 2.1 </t>
  </si>
  <si>
    <t>"- oceloplechový rozváděč, o rozměrech 510x650x250mm</t>
  </si>
  <si>
    <t>přivod a vývody vrchem, krytí IP 40/20,  nátěr-slonová kost,v.č. EL-22,-24</t>
  </si>
  <si>
    <t>tříf vypínač s vyp cívkou,3x100A</t>
  </si>
  <si>
    <t>tříf jistič C/3,  32A</t>
  </si>
  <si>
    <t>tříf jistič C/3,  25A</t>
  </si>
  <si>
    <t>tříf jistič C/3,  16A</t>
  </si>
  <si>
    <t>proud chránič *-ID-4p-40A,tř B 30mA</t>
  </si>
  <si>
    <t>Doplnění rozvaděče RK, v.č. EL-25</t>
  </si>
  <si>
    <t>tříf jistič C/3,  80A</t>
  </si>
  <si>
    <t>Přezbrojení 1RM 02-pole7, v.č. EL-12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</si>
  <si>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</si>
  <si>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</si>
  <si>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</si>
  <si>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</si>
  <si>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</si>
  <si>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</si>
  <si>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</si>
  <si>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sádra</t>
  </si>
  <si>
    <t>3xdatová zásuvka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</si>
  <si>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</si>
  <si>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 xml:space="preserve">Rozváděč RMS-K 2        </t>
  </si>
  <si>
    <t xml:space="preserve">montáž RMS-Sh </t>
  </si>
  <si>
    <t>výzbroj pro RMS-K2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</si>
</sst>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;\-#,##0"/>
    <numFmt numFmtId="169" formatCode="#,##0.000;\-#,##0.000"/>
    <numFmt numFmtId="170" formatCode="#,##0.00;\-#,##0.00"/>
    <numFmt numFmtId="171" formatCode="###0;\-###0"/>
    <numFmt numFmtId="172" formatCode="0.00%;\-0.00%"/>
    <numFmt numFmtId="173" formatCode="###0.0;\-###0.0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0"/>
      <name val="Arial"/>
      <charset val="238"/>
    </font>
    <font>
      <sz val="10"/>
      <name val="Arial"/>
      <charset val="238"/>
    </font>
    <font>
      <sz val="10"/>
      <name val="Arial"/>
      <charset val="110"/>
    </font>
    <font>
      <b/>
      <sz val="18"/>
      <color indexed="10"/>
      <name val="Arial CE"/>
      <charset val="238"/>
    </font>
    <font>
      <sz val="8"/>
      <name val="Arial"/>
      <charset val="238"/>
    </font>
    <font>
      <sz val="7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sz val="14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20"/>
      <name val="Arial CE"/>
      <charset val="238"/>
    </font>
    <font>
      <b/>
      <sz val="22"/>
      <color theme="1"/>
      <name val="Calibri"/>
      <family val="2"/>
      <charset val="238"/>
      <scheme val="minor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170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vertical="center"/>
    </xf>
    <xf numFmtId="168" fontId="14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169" fontId="15" fillId="0" borderId="0" xfId="0" applyNumberFormat="1" applyFont="1" applyAlignment="1" applyProtection="1">
      <alignment horizontal="right" vertical="top"/>
    </xf>
    <xf numFmtId="170" fontId="16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70" fontId="6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/>
    </xf>
    <xf numFmtId="0" fontId="15" fillId="3" borderId="23" xfId="0" applyFont="1" applyFill="1" applyBorder="1" applyAlignment="1" applyProtection="1">
      <alignment horizontal="center" vertical="center" wrapText="1"/>
    </xf>
    <xf numFmtId="168" fontId="17" fillId="0" borderId="0" xfId="0" applyNumberFormat="1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 wrapText="1"/>
      <protection locked="0"/>
    </xf>
    <xf numFmtId="169" fontId="17" fillId="0" borderId="0" xfId="0" applyNumberFormat="1" applyFont="1" applyAlignment="1" applyProtection="1">
      <alignment horizontal="right"/>
      <protection locked="0"/>
    </xf>
    <xf numFmtId="170" fontId="17" fillId="0" borderId="0" xfId="0" applyNumberFormat="1" applyFont="1" applyAlignment="1" applyProtection="1">
      <alignment horizontal="right"/>
      <protection locked="0"/>
    </xf>
    <xf numFmtId="168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 wrapText="1"/>
      <protection locked="0"/>
    </xf>
    <xf numFmtId="169" fontId="18" fillId="0" borderId="0" xfId="0" applyNumberFormat="1" applyFont="1" applyAlignment="1" applyProtection="1">
      <alignment horizontal="right"/>
      <protection locked="0"/>
    </xf>
    <xf numFmtId="170" fontId="18" fillId="0" borderId="0" xfId="0" applyNumberFormat="1" applyFont="1" applyAlignment="1" applyProtection="1">
      <alignment horizontal="right"/>
      <protection locked="0"/>
    </xf>
    <xf numFmtId="168" fontId="15" fillId="0" borderId="19" xfId="0" applyNumberFormat="1" applyFont="1" applyBorder="1" applyAlignment="1" applyProtection="1">
      <alignment horizontal="right"/>
      <protection locked="0"/>
    </xf>
    <xf numFmtId="0" fontId="15" fillId="0" borderId="19" xfId="0" applyFont="1" applyBorder="1" applyAlignment="1" applyProtection="1">
      <alignment horizontal="left" wrapText="1"/>
      <protection locked="0"/>
    </xf>
    <xf numFmtId="169" fontId="15" fillId="0" borderId="19" xfId="0" applyNumberFormat="1" applyFont="1" applyBorder="1" applyAlignment="1" applyProtection="1">
      <alignment horizontal="right"/>
      <protection locked="0"/>
    </xf>
    <xf numFmtId="170" fontId="15" fillId="0" borderId="19" xfId="0" applyNumberFormat="1" applyFont="1" applyBorder="1" applyAlignment="1" applyProtection="1">
      <alignment horizontal="right"/>
      <protection locked="0"/>
    </xf>
    <xf numFmtId="168" fontId="19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 wrapText="1"/>
      <protection locked="0"/>
    </xf>
    <xf numFmtId="169" fontId="19" fillId="0" borderId="0" xfId="0" applyNumberFormat="1" applyFont="1" applyAlignment="1" applyProtection="1">
      <alignment horizontal="right"/>
      <protection locked="0"/>
    </xf>
    <xf numFmtId="170" fontId="19" fillId="0" borderId="0" xfId="0" applyNumberFormat="1" applyFont="1" applyAlignment="1" applyProtection="1">
      <alignment horizontal="right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9" fontId="20" fillId="0" borderId="0" xfId="0" applyNumberFormat="1" applyFont="1" applyAlignment="1" applyProtection="1">
      <alignment horizontal="right"/>
      <protection locked="0"/>
    </xf>
    <xf numFmtId="170" fontId="20" fillId="0" borderId="0" xfId="0" applyNumberFormat="1" applyFont="1" applyAlignment="1" applyProtection="1">
      <alignment horizontal="right"/>
      <protection locked="0"/>
    </xf>
    <xf numFmtId="168" fontId="21" fillId="0" borderId="19" xfId="0" applyNumberFormat="1" applyFont="1" applyBorder="1" applyAlignment="1" applyProtection="1">
      <alignment horizontal="right"/>
      <protection locked="0"/>
    </xf>
    <xf numFmtId="0" fontId="21" fillId="0" borderId="19" xfId="0" applyFont="1" applyBorder="1" applyAlignment="1" applyProtection="1">
      <alignment horizontal="left" wrapText="1"/>
      <protection locked="0"/>
    </xf>
    <xf numFmtId="169" fontId="21" fillId="0" borderId="19" xfId="0" applyNumberFormat="1" applyFont="1" applyBorder="1" applyAlignment="1" applyProtection="1">
      <alignment horizontal="right"/>
      <protection locked="0"/>
    </xf>
    <xf numFmtId="170" fontId="21" fillId="0" borderId="19" xfId="0" applyNumberFormat="1" applyFont="1" applyBorder="1" applyAlignment="1" applyProtection="1">
      <alignment horizontal="right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9" fontId="7" fillId="0" borderId="0" xfId="0" applyNumberFormat="1" applyFont="1" applyAlignment="1" applyProtection="1">
      <alignment horizontal="right"/>
      <protection locked="0"/>
    </xf>
    <xf numFmtId="170" fontId="7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center"/>
    </xf>
    <xf numFmtId="0" fontId="24" fillId="0" borderId="24" xfId="0" applyFont="1" applyBorder="1" applyAlignment="1" applyProtection="1">
      <alignment horizontal="left"/>
    </xf>
    <xf numFmtId="0" fontId="23" fillId="0" borderId="25" xfId="0" applyFont="1" applyBorder="1" applyAlignment="1" applyProtection="1">
      <alignment horizontal="left"/>
    </xf>
    <xf numFmtId="0" fontId="23" fillId="0" borderId="26" xfId="0" applyFont="1" applyBorder="1" applyAlignment="1" applyProtection="1">
      <alignment horizontal="left"/>
    </xf>
    <xf numFmtId="0" fontId="23" fillId="0" borderId="27" xfId="0" applyFont="1" applyBorder="1" applyAlignment="1" applyProtection="1">
      <alignment horizontal="left"/>
    </xf>
    <xf numFmtId="0" fontId="23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3" fillId="0" borderId="28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left"/>
    </xf>
    <xf numFmtId="0" fontId="23" fillId="0" borderId="31" xfId="0" applyFont="1" applyBorder="1" applyAlignment="1" applyProtection="1">
      <alignment horizontal="left"/>
    </xf>
    <xf numFmtId="0" fontId="26" fillId="0" borderId="32" xfId="0" applyFont="1" applyBorder="1" applyAlignment="1" applyProtection="1">
      <alignment horizontal="left" vertical="center"/>
    </xf>
    <xf numFmtId="0" fontId="26" fillId="0" borderId="25" xfId="0" applyFont="1" applyBorder="1" applyAlignment="1" applyProtection="1">
      <alignment horizontal="left" vertical="center"/>
    </xf>
    <xf numFmtId="0" fontId="26" fillId="0" borderId="33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26" fillId="0" borderId="36" xfId="0" applyFont="1" applyBorder="1" applyAlignment="1" applyProtection="1">
      <alignment horizontal="left" vertical="center"/>
    </xf>
    <xf numFmtId="0" fontId="26" fillId="0" borderId="37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0" fontId="15" fillId="0" borderId="38" xfId="0" applyFont="1" applyBorder="1" applyAlignment="1" applyProtection="1">
      <alignment horizontal="left" vertical="center"/>
    </xf>
    <xf numFmtId="0" fontId="26" fillId="0" borderId="40" xfId="0" applyFont="1" applyBorder="1" applyAlignment="1" applyProtection="1">
      <alignment horizontal="left" vertical="center"/>
    </xf>
    <xf numFmtId="0" fontId="15" fillId="0" borderId="41" xfId="0" applyFont="1" applyBorder="1" applyAlignment="1" applyProtection="1">
      <alignment horizontal="left" vertical="center"/>
    </xf>
    <xf numFmtId="0" fontId="26" fillId="0" borderId="42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top"/>
    </xf>
    <xf numFmtId="0" fontId="26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26" fillId="0" borderId="37" xfId="0" applyFont="1" applyBorder="1" applyAlignment="1" applyProtection="1">
      <alignment horizontal="left" vertical="top"/>
    </xf>
    <xf numFmtId="0" fontId="15" fillId="0" borderId="0" xfId="0" applyFont="1" applyAlignment="1" applyProtection="1">
      <alignment horizontal="left" vertical="center"/>
    </xf>
    <xf numFmtId="0" fontId="27" fillId="0" borderId="36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 wrapText="1"/>
    </xf>
    <xf numFmtId="0" fontId="16" fillId="0" borderId="40" xfId="0" applyFont="1" applyBorder="1" applyAlignment="1" applyProtection="1">
      <alignment horizontal="left" vertical="center"/>
    </xf>
    <xf numFmtId="0" fontId="26" fillId="0" borderId="43" xfId="0" applyFont="1" applyBorder="1" applyAlignment="1" applyProtection="1">
      <alignment horizontal="left" vertical="center"/>
    </xf>
    <xf numFmtId="0" fontId="26" fillId="0" borderId="30" xfId="0" applyFont="1" applyBorder="1" applyAlignment="1" applyProtection="1">
      <alignment horizontal="left" vertical="center"/>
    </xf>
    <xf numFmtId="0" fontId="26" fillId="0" borderId="44" xfId="0" applyFont="1" applyBorder="1" applyAlignment="1" applyProtection="1">
      <alignment horizontal="left" vertical="center"/>
    </xf>
    <xf numFmtId="0" fontId="26" fillId="0" borderId="45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0" fontId="26" fillId="0" borderId="47" xfId="0" applyFont="1" applyBorder="1" applyAlignment="1" applyProtection="1">
      <alignment horizontal="left" vertical="center"/>
    </xf>
    <xf numFmtId="0" fontId="26" fillId="0" borderId="48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171" fontId="23" fillId="0" borderId="53" xfId="0" applyNumberFormat="1" applyFont="1" applyBorder="1" applyAlignment="1" applyProtection="1">
      <alignment horizontal="right" vertical="center"/>
    </xf>
    <xf numFmtId="171" fontId="23" fillId="0" borderId="54" xfId="0" applyNumberFormat="1" applyFont="1" applyBorder="1" applyAlignment="1" applyProtection="1">
      <alignment horizontal="right" vertical="center"/>
    </xf>
    <xf numFmtId="168" fontId="28" fillId="0" borderId="55" xfId="0" applyNumberFormat="1" applyFont="1" applyBorder="1" applyAlignment="1" applyProtection="1">
      <alignment horizontal="right" vertical="center"/>
    </xf>
    <xf numFmtId="170" fontId="28" fillId="0" borderId="56" xfId="0" applyNumberFormat="1" applyFont="1" applyBorder="1" applyAlignment="1" applyProtection="1">
      <alignment horizontal="right" vertical="center"/>
    </xf>
    <xf numFmtId="171" fontId="23" fillId="0" borderId="55" xfId="0" applyNumberFormat="1" applyFont="1" applyBorder="1" applyAlignment="1" applyProtection="1">
      <alignment horizontal="right" vertical="center"/>
    </xf>
    <xf numFmtId="171" fontId="23" fillId="0" borderId="56" xfId="0" applyNumberFormat="1" applyFont="1" applyBorder="1" applyAlignment="1" applyProtection="1">
      <alignment horizontal="right" vertical="center"/>
    </xf>
    <xf numFmtId="171" fontId="28" fillId="0" borderId="54" xfId="0" applyNumberFormat="1" applyFont="1" applyBorder="1" applyAlignment="1" applyProtection="1">
      <alignment horizontal="right" vertical="center"/>
    </xf>
    <xf numFmtId="168" fontId="28" fillId="0" borderId="30" xfId="0" applyNumberFormat="1" applyFont="1" applyBorder="1" applyAlignment="1" applyProtection="1">
      <alignment horizontal="right" vertical="center"/>
    </xf>
    <xf numFmtId="170" fontId="28" fillId="0" borderId="54" xfId="0" applyNumberFormat="1" applyFont="1" applyBorder="1" applyAlignment="1" applyProtection="1">
      <alignment horizontal="right" vertical="center"/>
    </xf>
    <xf numFmtId="171" fontId="23" fillId="0" borderId="57" xfId="0" applyNumberFormat="1" applyFont="1" applyBorder="1" applyAlignment="1" applyProtection="1">
      <alignment horizontal="right" vertical="center"/>
    </xf>
    <xf numFmtId="0" fontId="22" fillId="0" borderId="46" xfId="0" applyFont="1" applyBorder="1" applyAlignment="1" applyProtection="1">
      <alignment horizontal="left" vertical="center" wrapText="1"/>
    </xf>
    <xf numFmtId="0" fontId="29" fillId="0" borderId="48" xfId="0" applyFont="1" applyBorder="1" applyAlignment="1" applyProtection="1">
      <alignment horizontal="left" vertical="center"/>
    </xf>
    <xf numFmtId="0" fontId="29" fillId="0" borderId="50" xfId="0" applyFont="1" applyBorder="1" applyAlignment="1" applyProtection="1">
      <alignment horizontal="left" vertical="center"/>
    </xf>
    <xf numFmtId="0" fontId="22" fillId="0" borderId="51" xfId="0" applyFont="1" applyBorder="1" applyAlignment="1" applyProtection="1">
      <alignment horizontal="left" vertical="center"/>
    </xf>
    <xf numFmtId="0" fontId="22" fillId="0" borderId="49" xfId="0" applyFont="1" applyBorder="1" applyAlignment="1" applyProtection="1">
      <alignment horizontal="left" vertical="center"/>
    </xf>
    <xf numFmtId="0" fontId="22" fillId="0" borderId="52" xfId="0" applyFont="1" applyBorder="1" applyAlignment="1" applyProtection="1">
      <alignment horizontal="left" vertical="center"/>
    </xf>
    <xf numFmtId="0" fontId="22" fillId="0" borderId="50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6" fillId="0" borderId="58" xfId="0" applyFont="1" applyBorder="1" applyAlignment="1" applyProtection="1">
      <alignment horizontal="center" vertical="center"/>
    </xf>
    <xf numFmtId="0" fontId="30" fillId="0" borderId="59" xfId="0" applyFont="1" applyBorder="1" applyAlignment="1" applyProtection="1">
      <alignment horizontal="left" vertical="center"/>
    </xf>
    <xf numFmtId="0" fontId="26" fillId="0" borderId="60" xfId="0" applyFont="1" applyBorder="1" applyAlignment="1" applyProtection="1">
      <alignment horizontal="left" vertical="center"/>
    </xf>
    <xf numFmtId="0" fontId="26" fillId="0" borderId="14" xfId="0" applyFont="1" applyBorder="1" applyAlignment="1" applyProtection="1">
      <alignment horizontal="left" vertical="center"/>
    </xf>
    <xf numFmtId="170" fontId="28" fillId="0" borderId="16" xfId="0" applyNumberFormat="1" applyFont="1" applyBorder="1" applyAlignment="1" applyProtection="1">
      <alignment horizontal="right" vertical="center"/>
    </xf>
    <xf numFmtId="0" fontId="26" fillId="0" borderId="61" xfId="0" applyFont="1" applyBorder="1" applyAlignment="1" applyProtection="1">
      <alignment horizontal="left" vertical="center"/>
    </xf>
    <xf numFmtId="0" fontId="26" fillId="0" borderId="16" xfId="0" applyFont="1" applyBorder="1" applyAlignment="1" applyProtection="1">
      <alignment horizontal="left" vertical="center"/>
    </xf>
    <xf numFmtId="0" fontId="26" fillId="0" borderId="62" xfId="0" applyFont="1" applyBorder="1" applyAlignment="1" applyProtection="1">
      <alignment horizontal="left" vertical="center"/>
    </xf>
    <xf numFmtId="170" fontId="23" fillId="0" borderId="16" xfId="0" applyNumberFormat="1" applyFont="1" applyBorder="1" applyAlignment="1" applyProtection="1">
      <alignment horizontal="right" vertical="center"/>
    </xf>
    <xf numFmtId="171" fontId="23" fillId="0" borderId="63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26" fillId="0" borderId="63" xfId="0" applyFont="1" applyBorder="1" applyAlignment="1" applyProtection="1">
      <alignment horizontal="left" vertical="center"/>
    </xf>
    <xf numFmtId="172" fontId="15" fillId="0" borderId="14" xfId="0" applyNumberFormat="1" applyFont="1" applyBorder="1" applyAlignment="1" applyProtection="1">
      <alignment horizontal="right" vertical="center"/>
    </xf>
    <xf numFmtId="0" fontId="26" fillId="0" borderId="64" xfId="0" applyFont="1" applyBorder="1" applyAlignment="1" applyProtection="1">
      <alignment horizontal="left" vertical="center"/>
    </xf>
    <xf numFmtId="0" fontId="26" fillId="0" borderId="65" xfId="0" applyFont="1" applyBorder="1" applyAlignment="1" applyProtection="1">
      <alignment horizontal="left" vertical="center"/>
    </xf>
    <xf numFmtId="0" fontId="26" fillId="0" borderId="66" xfId="0" applyFont="1" applyBorder="1" applyAlignment="1" applyProtection="1">
      <alignment horizontal="center" vertical="center"/>
    </xf>
    <xf numFmtId="168" fontId="23" fillId="0" borderId="16" xfId="0" applyNumberFormat="1" applyFont="1" applyBorder="1" applyAlignment="1" applyProtection="1">
      <alignment horizontal="right" vertical="center"/>
    </xf>
    <xf numFmtId="0" fontId="30" fillId="0" borderId="16" xfId="0" applyFont="1" applyBorder="1" applyAlignment="1" applyProtection="1">
      <alignment horizontal="left" vertical="center"/>
    </xf>
    <xf numFmtId="170" fontId="28" fillId="0" borderId="45" xfId="0" applyNumberFormat="1" applyFont="1" applyBorder="1" applyAlignment="1" applyProtection="1">
      <alignment horizontal="right" vertical="center"/>
    </xf>
    <xf numFmtId="168" fontId="23" fillId="0" borderId="45" xfId="0" applyNumberFormat="1" applyFont="1" applyBorder="1" applyAlignment="1" applyProtection="1">
      <alignment horizontal="right" vertical="center"/>
    </xf>
    <xf numFmtId="171" fontId="23" fillId="0" borderId="47" xfId="0" applyNumberFormat="1" applyFont="1" applyBorder="1" applyAlignment="1" applyProtection="1">
      <alignment horizontal="right" vertical="center"/>
    </xf>
    <xf numFmtId="0" fontId="26" fillId="0" borderId="67" xfId="0" applyFont="1" applyBorder="1" applyAlignment="1" applyProtection="1">
      <alignment horizontal="center" vertical="center"/>
    </xf>
    <xf numFmtId="0" fontId="26" fillId="0" borderId="56" xfId="0" applyFont="1" applyBorder="1" applyAlignment="1" applyProtection="1">
      <alignment horizontal="left" vertical="center"/>
    </xf>
    <xf numFmtId="0" fontId="26" fillId="0" borderId="54" xfId="0" applyFont="1" applyBorder="1" applyAlignment="1" applyProtection="1">
      <alignment horizontal="left" vertical="center"/>
    </xf>
    <xf numFmtId="0" fontId="26" fillId="0" borderId="55" xfId="0" applyFont="1" applyBorder="1" applyAlignment="1" applyProtection="1">
      <alignment horizontal="left" vertical="center"/>
    </xf>
    <xf numFmtId="170" fontId="28" fillId="0" borderId="68" xfId="0" applyNumberFormat="1" applyFont="1" applyBorder="1" applyAlignment="1" applyProtection="1">
      <alignment horizontal="right" vertical="center"/>
    </xf>
    <xf numFmtId="0" fontId="26" fillId="0" borderId="31" xfId="0" applyFont="1" applyBorder="1" applyAlignment="1" applyProtection="1">
      <alignment horizontal="left" vertical="center"/>
    </xf>
    <xf numFmtId="170" fontId="28" fillId="0" borderId="46" xfId="0" applyNumberFormat="1" applyFont="1" applyBorder="1" applyAlignment="1" applyProtection="1">
      <alignment horizontal="right" vertical="center"/>
    </xf>
    <xf numFmtId="171" fontId="28" fillId="0" borderId="30" xfId="0" applyNumberFormat="1" applyFont="1" applyBorder="1" applyAlignment="1" applyProtection="1">
      <alignment horizontal="right" vertical="center"/>
    </xf>
    <xf numFmtId="0" fontId="26" fillId="0" borderId="69" xfId="0" applyFont="1" applyBorder="1" applyAlignment="1" applyProtection="1">
      <alignment horizontal="left" vertical="top"/>
    </xf>
    <xf numFmtId="0" fontId="30" fillId="0" borderId="65" xfId="0" applyFont="1" applyBorder="1" applyAlignment="1" applyProtection="1">
      <alignment horizontal="left" vertical="center"/>
    </xf>
    <xf numFmtId="0" fontId="22" fillId="0" borderId="70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top"/>
    </xf>
    <xf numFmtId="0" fontId="10" fillId="0" borderId="50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0" fontId="10" fillId="0" borderId="49" xfId="0" applyNumberFormat="1" applyFont="1" applyBorder="1" applyAlignment="1" applyProtection="1">
      <alignment horizontal="right" vertical="center"/>
    </xf>
    <xf numFmtId="0" fontId="26" fillId="0" borderId="52" xfId="0" applyFont="1" applyBorder="1" applyAlignment="1" applyProtection="1">
      <alignment horizontal="left" vertical="top"/>
    </xf>
    <xf numFmtId="0" fontId="26" fillId="0" borderId="27" xfId="0" applyFont="1" applyBorder="1" applyAlignment="1" applyProtection="1">
      <alignment horizontal="left" vertical="top"/>
    </xf>
    <xf numFmtId="0" fontId="14" fillId="0" borderId="68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4" fillId="0" borderId="30" xfId="0" applyFont="1" applyBorder="1" applyAlignment="1" applyProtection="1">
      <alignment horizontal="right" vertical="center"/>
    </xf>
    <xf numFmtId="0" fontId="26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5" fillId="0" borderId="59" xfId="0" applyFont="1" applyBorder="1" applyAlignment="1" applyProtection="1">
      <alignment horizontal="left" vertical="center"/>
      <protection locked="0"/>
    </xf>
    <xf numFmtId="2" fontId="15" fillId="0" borderId="71" xfId="0" applyNumberFormat="1" applyFont="1" applyBorder="1" applyAlignment="1" applyProtection="1">
      <alignment horizontal="center" vertical="center"/>
      <protection locked="0"/>
    </xf>
    <xf numFmtId="173" fontId="15" fillId="0" borderId="71" xfId="0" applyNumberFormat="1" applyFont="1" applyBorder="1" applyAlignment="1" applyProtection="1">
      <alignment horizontal="right" vertical="center"/>
      <protection locked="0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5" fillId="0" borderId="64" xfId="0" applyFont="1" applyBorder="1" applyAlignment="1" applyProtection="1">
      <alignment horizontal="left" vertical="center"/>
      <protection locked="0"/>
    </xf>
    <xf numFmtId="2" fontId="15" fillId="0" borderId="70" xfId="0" applyNumberFormat="1" applyFont="1" applyBorder="1" applyAlignment="1" applyProtection="1">
      <alignment horizontal="center" vertical="center"/>
      <protection locked="0"/>
    </xf>
    <xf numFmtId="173" fontId="15" fillId="0" borderId="70" xfId="0" applyNumberFormat="1" applyFont="1" applyBorder="1" applyAlignment="1" applyProtection="1">
      <alignment horizontal="right" vertical="center"/>
      <protection locked="0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10" fillId="0" borderId="54" xfId="0" applyFont="1" applyBorder="1" applyAlignment="1" applyProtection="1">
      <alignment horizontal="left" vertical="center"/>
      <protection locked="0"/>
    </xf>
    <xf numFmtId="2" fontId="15" fillId="0" borderId="54" xfId="0" applyNumberFormat="1" applyFont="1" applyBorder="1" applyAlignment="1" applyProtection="1">
      <alignment horizontal="right" vertical="center"/>
      <protection locked="0"/>
    </xf>
    <xf numFmtId="173" fontId="15" fillId="0" borderId="54" xfId="0" applyNumberFormat="1" applyFont="1" applyBorder="1" applyAlignment="1" applyProtection="1">
      <alignment horizontal="right" vertical="center"/>
      <protection locked="0"/>
    </xf>
    <xf numFmtId="2" fontId="15" fillId="0" borderId="54" xfId="0" applyNumberFormat="1" applyFont="1" applyBorder="1" applyAlignment="1" applyProtection="1">
      <alignment horizontal="left" vertical="center"/>
      <protection locked="0"/>
    </xf>
    <xf numFmtId="170" fontId="10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29" fillId="0" borderId="48" xfId="0" applyFont="1" applyBorder="1" applyAlignment="1" applyProtection="1">
      <alignment horizontal="left" vertical="center"/>
      <protection locked="0"/>
    </xf>
    <xf numFmtId="0" fontId="26" fillId="0" borderId="49" xfId="0" applyFont="1" applyBorder="1" applyAlignment="1" applyProtection="1">
      <alignment horizontal="left" vertical="top"/>
      <protection locked="0"/>
    </xf>
    <xf numFmtId="0" fontId="22" fillId="0" borderId="51" xfId="0" applyFont="1" applyBorder="1" applyAlignment="1" applyProtection="1">
      <alignment horizontal="left" vertical="center"/>
      <protection locked="0"/>
    </xf>
    <xf numFmtId="173" fontId="26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26" fillId="0" borderId="27" xfId="0" applyFont="1" applyBorder="1" applyAlignment="1" applyProtection="1">
      <alignment horizontal="left" vertical="top"/>
      <protection locked="0"/>
    </xf>
    <xf numFmtId="0" fontId="26" fillId="0" borderId="64" xfId="0" applyFont="1" applyBorder="1" applyAlignment="1" applyProtection="1">
      <alignment horizontal="left"/>
      <protection locked="0"/>
    </xf>
    <xf numFmtId="0" fontId="26" fillId="0" borderId="70" xfId="0" applyFont="1" applyBorder="1" applyAlignment="1" applyProtection="1">
      <alignment horizontal="left" vertical="top"/>
      <protection locked="0"/>
    </xf>
    <xf numFmtId="170" fontId="23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26" fillId="0" borderId="74" xfId="0" applyFont="1" applyBorder="1" applyAlignment="1" applyProtection="1">
      <alignment horizontal="left" vertical="top"/>
      <protection locked="0"/>
    </xf>
    <xf numFmtId="0" fontId="26" fillId="0" borderId="68" xfId="0" applyFont="1" applyBorder="1" applyAlignment="1" applyProtection="1">
      <alignment horizontal="left"/>
      <protection locked="0"/>
    </xf>
    <xf numFmtId="0" fontId="26" fillId="0" borderId="30" xfId="0" applyFont="1" applyBorder="1" applyAlignment="1" applyProtection="1">
      <alignment horizontal="left" vertical="top"/>
      <protection locked="0"/>
    </xf>
    <xf numFmtId="170" fontId="23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0" fontId="26" fillId="0" borderId="62" xfId="0" applyNumberFormat="1" applyFont="1" applyBorder="1" applyAlignment="1" applyProtection="1">
      <alignment horizontal="left" vertical="center"/>
    </xf>
    <xf numFmtId="0" fontId="0" fillId="0" borderId="0" xfId="0" applyProtection="1">
      <protection locked="0"/>
    </xf>
    <xf numFmtId="3" fontId="4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right" vertical="center" wrapText="1"/>
      <protection locked="0"/>
    </xf>
    <xf numFmtId="3" fontId="4" fillId="2" borderId="14" xfId="0" applyNumberFormat="1" applyFont="1" applyFill="1" applyBorder="1" applyAlignment="1" applyProtection="1">
      <alignment horizontal="left" vertical="center"/>
      <protection locked="0"/>
    </xf>
    <xf numFmtId="3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right" vertical="center" wrapText="1"/>
      <protection locked="0"/>
    </xf>
    <xf numFmtId="3" fontId="5" fillId="0" borderId="14" xfId="0" applyNumberFormat="1" applyFont="1" applyFill="1" applyBorder="1" applyAlignment="1" applyProtection="1">
      <alignment vertical="center" wrapText="1"/>
      <protection locked="0"/>
    </xf>
    <xf numFmtId="3" fontId="0" fillId="0" borderId="14" xfId="0" applyNumberFormat="1" applyFont="1" applyFill="1" applyBorder="1" applyAlignment="1" applyProtection="1">
      <alignment vertical="center" wrapText="1"/>
      <protection locked="0"/>
    </xf>
    <xf numFmtId="3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0" applyNumberFormat="1" applyFont="1" applyFill="1" applyBorder="1" applyAlignment="1" applyProtection="1">
      <alignment vertical="center" wrapText="1"/>
      <protection locked="0"/>
    </xf>
    <xf numFmtId="3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2" borderId="14" xfId="0" applyNumberFormat="1" applyFont="1" applyFill="1" applyBorder="1" applyAlignment="1" applyProtection="1">
      <alignment vertical="center" wrapText="1"/>
      <protection locked="0"/>
    </xf>
    <xf numFmtId="3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Fill="1" applyBorder="1" applyAlignment="1" applyProtection="1">
      <alignment horizontal="right" vertical="center" wrapText="1"/>
      <protection locked="0"/>
    </xf>
    <xf numFmtId="165" fontId="5" fillId="0" borderId="14" xfId="0" applyNumberFormat="1" applyFont="1" applyFill="1" applyBorder="1" applyAlignment="1" applyProtection="1">
      <alignment vertical="center" wrapText="1"/>
      <protection locked="0"/>
    </xf>
    <xf numFmtId="165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14" xfId="0" applyNumberFormat="1" applyFont="1" applyFill="1" applyBorder="1" applyAlignment="1" applyProtection="1">
      <alignment vertical="center" wrapText="1"/>
      <protection locked="0"/>
    </xf>
    <xf numFmtId="167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0" fillId="0" borderId="14" xfId="0" applyNumberFormat="1" applyFont="1" applyFill="1" applyBorder="1" applyAlignment="1" applyProtection="1">
      <alignment vertical="center" wrapText="1"/>
      <protection locked="0"/>
    </xf>
    <xf numFmtId="167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4" xfId="0" applyNumberFormat="1" applyFont="1" applyFill="1" applyBorder="1" applyAlignment="1" applyProtection="1">
      <alignment vertical="center" wrapText="1"/>
      <protection locked="0"/>
    </xf>
    <xf numFmtId="3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168" fontId="17" fillId="0" borderId="0" xfId="0" applyNumberFormat="1" applyFont="1" applyAlignment="1" applyProtection="1">
      <alignment horizontal="right"/>
    </xf>
    <xf numFmtId="0" fontId="17" fillId="0" borderId="0" xfId="0" applyFont="1" applyAlignment="1" applyProtection="1">
      <alignment horizontal="left" wrapText="1"/>
    </xf>
    <xf numFmtId="169" fontId="17" fillId="0" borderId="0" xfId="0" applyNumberFormat="1" applyFont="1" applyAlignment="1" applyProtection="1">
      <alignment horizontal="right"/>
    </xf>
    <xf numFmtId="168" fontId="18" fillId="0" borderId="0" xfId="0" applyNumberFormat="1" applyFont="1" applyAlignment="1" applyProtection="1">
      <alignment horizontal="right"/>
    </xf>
    <xf numFmtId="0" fontId="18" fillId="0" borderId="0" xfId="0" applyFont="1" applyAlignment="1" applyProtection="1">
      <alignment horizontal="left" wrapText="1"/>
    </xf>
    <xf numFmtId="169" fontId="18" fillId="0" borderId="0" xfId="0" applyNumberFormat="1" applyFont="1" applyAlignment="1" applyProtection="1">
      <alignment horizontal="right"/>
    </xf>
    <xf numFmtId="168" fontId="15" fillId="0" borderId="19" xfId="0" applyNumberFormat="1" applyFont="1" applyBorder="1" applyAlignment="1" applyProtection="1">
      <alignment horizontal="right"/>
    </xf>
    <xf numFmtId="0" fontId="15" fillId="0" borderId="19" xfId="0" applyFont="1" applyBorder="1" applyAlignment="1" applyProtection="1">
      <alignment horizontal="left" wrapText="1"/>
    </xf>
    <xf numFmtId="169" fontId="15" fillId="0" borderId="19" xfId="0" applyNumberFormat="1" applyFont="1" applyBorder="1" applyAlignment="1" applyProtection="1">
      <alignment horizontal="right"/>
    </xf>
    <xf numFmtId="168" fontId="19" fillId="0" borderId="0" xfId="0" applyNumberFormat="1" applyFont="1" applyAlignment="1" applyProtection="1">
      <alignment horizontal="right"/>
    </xf>
    <xf numFmtId="0" fontId="19" fillId="0" borderId="0" xfId="0" applyFont="1" applyAlignment="1" applyProtection="1">
      <alignment horizontal="left" wrapText="1"/>
    </xf>
    <xf numFmtId="169" fontId="19" fillId="0" borderId="0" xfId="0" applyNumberFormat="1" applyFont="1" applyAlignment="1" applyProtection="1">
      <alignment horizontal="right"/>
    </xf>
    <xf numFmtId="168" fontId="20" fillId="0" borderId="0" xfId="0" applyNumberFormat="1" applyFont="1" applyAlignment="1" applyProtection="1">
      <alignment horizontal="right"/>
    </xf>
    <xf numFmtId="0" fontId="20" fillId="0" borderId="0" xfId="0" applyFont="1" applyAlignment="1" applyProtection="1">
      <alignment horizontal="left" wrapText="1"/>
    </xf>
    <xf numFmtId="169" fontId="20" fillId="0" borderId="0" xfId="0" applyNumberFormat="1" applyFont="1" applyAlignment="1" applyProtection="1">
      <alignment horizontal="right"/>
    </xf>
    <xf numFmtId="168" fontId="21" fillId="0" borderId="19" xfId="0" applyNumberFormat="1" applyFont="1" applyBorder="1" applyAlignment="1" applyProtection="1">
      <alignment horizontal="right"/>
    </xf>
    <xf numFmtId="0" fontId="21" fillId="0" borderId="19" xfId="0" applyFont="1" applyBorder="1" applyAlignment="1" applyProtection="1">
      <alignment horizontal="left" wrapText="1"/>
    </xf>
    <xf numFmtId="169" fontId="21" fillId="0" borderId="19" xfId="0" applyNumberFormat="1" applyFont="1" applyBorder="1" applyAlignment="1" applyProtection="1">
      <alignment horizontal="right"/>
    </xf>
    <xf numFmtId="168" fontId="7" fillId="0" borderId="0" xfId="0" applyNumberFormat="1" applyFont="1" applyAlignment="1" applyProtection="1">
      <alignment horizontal="right"/>
    </xf>
    <xf numFmtId="0" fontId="7" fillId="0" borderId="0" xfId="0" applyFont="1" applyAlignment="1" applyProtection="1">
      <alignment horizontal="left" wrapText="1"/>
    </xf>
    <xf numFmtId="169" fontId="7" fillId="0" borderId="0" xfId="0" applyNumberFormat="1" applyFont="1" applyAlignment="1" applyProtection="1">
      <alignment horizontal="right"/>
    </xf>
    <xf numFmtId="168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9" fontId="0" fillId="0" borderId="0" xfId="0" applyNumberFormat="1" applyAlignment="1" applyProtection="1">
      <alignment horizontal="right" vertical="top"/>
    </xf>
    <xf numFmtId="0" fontId="31" fillId="0" borderId="0" xfId="0" applyFont="1"/>
    <xf numFmtId="3" fontId="31" fillId="0" borderId="0" xfId="0" applyNumberFormat="1" applyFont="1" applyProtection="1">
      <protection locked="0"/>
    </xf>
    <xf numFmtId="4" fontId="0" fillId="0" borderId="0" xfId="0" applyNumberFormat="1"/>
    <xf numFmtId="0" fontId="32" fillId="0" borderId="0" xfId="0" applyFont="1" applyAlignment="1">
      <alignment horizontal="left"/>
    </xf>
    <xf numFmtId="0" fontId="33" fillId="0" borderId="0" xfId="0" applyFont="1"/>
    <xf numFmtId="3" fontId="2" fillId="0" borderId="0" xfId="0" applyNumberFormat="1" applyFont="1"/>
    <xf numFmtId="170" fontId="15" fillId="4" borderId="19" xfId="0" applyNumberFormat="1" applyFont="1" applyFill="1" applyBorder="1" applyAlignment="1" applyProtection="1">
      <alignment horizontal="right"/>
      <protection locked="0"/>
    </xf>
    <xf numFmtId="170" fontId="21" fillId="4" borderId="19" xfId="0" applyNumberFormat="1" applyFont="1" applyFill="1" applyBorder="1" applyAlignment="1" applyProtection="1">
      <alignment horizontal="right"/>
      <protection locked="0"/>
    </xf>
    <xf numFmtId="168" fontId="34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left" wrapText="1"/>
      <protection locked="0"/>
    </xf>
    <xf numFmtId="169" fontId="34" fillId="0" borderId="0" xfId="0" applyNumberFormat="1" applyFont="1" applyAlignment="1" applyProtection="1">
      <alignment horizontal="right"/>
      <protection locked="0"/>
    </xf>
    <xf numFmtId="170" fontId="34" fillId="0" borderId="0" xfId="0" applyNumberFormat="1" applyFont="1" applyAlignment="1" applyProtection="1">
      <alignment horizontal="right"/>
      <protection locked="0"/>
    </xf>
    <xf numFmtId="170" fontId="15" fillId="5" borderId="19" xfId="0" applyNumberFormat="1" applyFont="1" applyFill="1" applyBorder="1" applyAlignment="1" applyProtection="1">
      <alignment horizontal="right"/>
      <protection locked="0"/>
    </xf>
    <xf numFmtId="0" fontId="31" fillId="0" borderId="0" xfId="0" applyFont="1" applyAlignment="1">
      <alignment horizontal="center"/>
    </xf>
    <xf numFmtId="0" fontId="0" fillId="0" borderId="75" xfId="0" applyBorder="1"/>
    <xf numFmtId="0" fontId="0" fillId="0" borderId="75" xfId="0" applyBorder="1" applyAlignment="1">
      <alignment horizontal="center"/>
    </xf>
    <xf numFmtId="3" fontId="0" fillId="5" borderId="75" xfId="0" applyNumberFormat="1" applyFill="1" applyBorder="1" applyProtection="1">
      <protection locked="0"/>
    </xf>
    <xf numFmtId="3" fontId="0" fillId="0" borderId="75" xfId="0" applyNumberFormat="1" applyBorder="1" applyProtection="1">
      <protection locked="0"/>
    </xf>
    <xf numFmtId="0" fontId="35" fillId="0" borderId="0" xfId="0" applyFont="1"/>
    <xf numFmtId="0" fontId="0" fillId="0" borderId="76" xfId="0" applyBorder="1" applyAlignment="1">
      <alignment horizontal="center"/>
    </xf>
    <xf numFmtId="0" fontId="0" fillId="0" borderId="76" xfId="0" applyBorder="1"/>
    <xf numFmtId="3" fontId="0" fillId="5" borderId="76" xfId="0" applyNumberFormat="1" applyFill="1" applyBorder="1" applyProtection="1">
      <protection locked="0"/>
    </xf>
    <xf numFmtId="3" fontId="0" fillId="0" borderId="76" xfId="0" applyNumberFormat="1" applyBorder="1" applyProtection="1">
      <protection locked="0"/>
    </xf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21" fillId="6" borderId="19" xfId="0" applyFont="1" applyFill="1" applyBorder="1" applyAlignment="1" applyProtection="1">
      <alignment horizontal="left" wrapText="1"/>
      <protection locked="0"/>
    </xf>
    <xf numFmtId="169" fontId="21" fillId="6" borderId="19" xfId="0" applyNumberFormat="1" applyFont="1" applyFill="1" applyBorder="1" applyAlignment="1" applyProtection="1">
      <alignment horizontal="right"/>
      <protection locked="0"/>
    </xf>
    <xf numFmtId="0" fontId="19" fillId="6" borderId="0" xfId="0" applyFont="1" applyFill="1" applyAlignment="1" applyProtection="1">
      <alignment horizontal="left" wrapText="1"/>
      <protection locked="0"/>
    </xf>
    <xf numFmtId="169" fontId="19" fillId="6" borderId="0" xfId="0" applyNumberFormat="1" applyFont="1" applyFill="1" applyAlignment="1" applyProtection="1">
      <alignment horizontal="right"/>
      <protection locked="0"/>
    </xf>
    <xf numFmtId="169" fontId="15" fillId="6" borderId="19" xfId="0" applyNumberFormat="1" applyFont="1" applyFill="1" applyBorder="1" applyAlignment="1" applyProtection="1">
      <alignment horizontal="right"/>
      <protection locked="0"/>
    </xf>
    <xf numFmtId="0" fontId="15" fillId="6" borderId="19" xfId="0" applyFont="1" applyFill="1" applyBorder="1" applyAlignment="1" applyProtection="1">
      <alignment horizontal="left" wrapText="1"/>
      <protection locked="0"/>
    </xf>
    <xf numFmtId="0" fontId="36" fillId="0" borderId="0" xfId="0" applyFont="1" applyAlignment="1"/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37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0" fillId="0" borderId="0" xfId="0" applyFill="1"/>
    <xf numFmtId="0" fontId="46" fillId="0" borderId="0" xfId="0" applyFont="1" applyAlignment="1">
      <alignment horizontal="left"/>
    </xf>
    <xf numFmtId="0" fontId="4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15" fillId="0" borderId="34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37" xfId="0" applyFont="1" applyBorder="1" applyAlignment="1" applyProtection="1">
      <alignment horizontal="left" vertical="center" wrapText="1"/>
    </xf>
    <xf numFmtId="0" fontId="15" fillId="0" borderId="41" xfId="0" applyFont="1" applyBorder="1" applyAlignment="1" applyProtection="1">
      <alignment horizontal="left" vertical="center"/>
    </xf>
    <xf numFmtId="0" fontId="15" fillId="0" borderId="42" xfId="0" applyFont="1" applyBorder="1" applyAlignment="1" applyProtection="1">
      <alignment horizontal="left" vertical="center"/>
    </xf>
    <xf numFmtId="0" fontId="14" fillId="0" borderId="35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36" xfId="0" applyFont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/>
    </xf>
    <xf numFmtId="0" fontId="14" fillId="0" borderId="34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37" xfId="0" applyFont="1" applyBorder="1" applyAlignment="1" applyProtection="1">
      <alignment horizontal="left" vertical="center" wrapText="1"/>
    </xf>
    <xf numFmtId="0" fontId="14" fillId="0" borderId="38" xfId="0" applyFont="1" applyBorder="1" applyAlignment="1" applyProtection="1">
      <alignment horizontal="left" vertical="center" wrapText="1"/>
    </xf>
    <xf numFmtId="0" fontId="14" fillId="0" borderId="39" xfId="0" applyFont="1" applyBorder="1" applyAlignment="1" applyProtection="1">
      <alignment horizontal="left" vertical="center" wrapText="1"/>
    </xf>
    <xf numFmtId="0" fontId="14" fillId="0" borderId="40" xfId="0" applyFont="1" applyBorder="1" applyAlignment="1" applyProtection="1">
      <alignment horizontal="left" vertical="center" wrapText="1"/>
    </xf>
    <xf numFmtId="0" fontId="15" fillId="0" borderId="35" xfId="0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36" xfId="0" applyFont="1" applyBorder="1" applyAlignment="1" applyProtection="1">
      <alignment horizontal="left" vertical="center" wrapText="1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26" fillId="0" borderId="38" xfId="0" applyFont="1" applyBorder="1" applyAlignment="1" applyProtection="1">
      <alignment horizontal="left" vertical="center" wrapText="1"/>
    </xf>
    <xf numFmtId="0" fontId="26" fillId="0" borderId="3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12" fillId="0" borderId="0" xfId="0" applyFont="1" applyAlignment="1" applyProtection="1">
      <alignment horizontal="center" vertical="center"/>
    </xf>
    <xf numFmtId="0" fontId="48" fillId="0" borderId="0" xfId="0" applyFont="1" applyAlignment="1">
      <alignment horizontal="center"/>
    </xf>
    <xf numFmtId="0" fontId="41" fillId="0" borderId="0" xfId="0" applyFont="1" applyBorder="1"/>
    <xf numFmtId="0" fontId="38" fillId="4" borderId="75" xfId="0" applyFont="1" applyFill="1" applyBorder="1" applyAlignment="1">
      <alignment horizontal="center"/>
    </xf>
    <xf numFmtId="0" fontId="41" fillId="0" borderId="80" xfId="0" applyFont="1" applyBorder="1" applyAlignment="1">
      <alignment horizontal="center"/>
    </xf>
    <xf numFmtId="0" fontId="37" fillId="0" borderId="80" xfId="0" applyFont="1" applyBorder="1" applyAlignment="1">
      <alignment horizontal="center"/>
    </xf>
    <xf numFmtId="0" fontId="38" fillId="4" borderId="8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B22" workbookViewId="0">
      <selection activeCell="R35" sqref="R35"/>
    </sheetView>
  </sheetViews>
  <sheetFormatPr defaultColWidth="8.140625" defaultRowHeight="15" x14ac:dyDescent="0.25"/>
  <cols>
    <col min="1" max="1" width="2.28515625" style="120" customWidth="1"/>
    <col min="2" max="2" width="1.85546875" style="120" customWidth="1"/>
    <col min="3" max="3" width="3" style="120" customWidth="1"/>
    <col min="4" max="4" width="6.42578125" style="120" customWidth="1"/>
    <col min="5" max="5" width="14.7109375" style="120" customWidth="1"/>
    <col min="6" max="6" width="2.28515625" style="120" customWidth="1"/>
    <col min="7" max="7" width="2.42578125" style="120" customWidth="1"/>
    <col min="8" max="8" width="2.28515625" style="120" customWidth="1"/>
    <col min="9" max="9" width="9.5703125" style="120" customWidth="1"/>
    <col min="10" max="10" width="12.5703125" style="120" customWidth="1"/>
    <col min="11" max="11" width="0.5703125" style="120" customWidth="1"/>
    <col min="12" max="13" width="2.28515625" style="120" customWidth="1"/>
    <col min="14" max="14" width="4.42578125" style="120" customWidth="1"/>
    <col min="15" max="15" width="5" style="120" customWidth="1"/>
    <col min="16" max="16" width="9.28515625" style="120" customWidth="1"/>
    <col min="17" max="17" width="5.7109375" style="120" customWidth="1"/>
    <col min="18" max="18" width="13.85546875" style="120" customWidth="1"/>
    <col min="19" max="19" width="0.28515625" style="120" customWidth="1"/>
    <col min="20" max="256" width="8.140625" style="125"/>
    <col min="257" max="257" width="2.28515625" style="125" customWidth="1"/>
    <col min="258" max="258" width="1.85546875" style="125" customWidth="1"/>
    <col min="259" max="259" width="3" style="125" customWidth="1"/>
    <col min="260" max="260" width="8.5703125" style="125" customWidth="1"/>
    <col min="261" max="261" width="12.28515625" style="125" customWidth="1"/>
    <col min="262" max="262" width="0.28515625" style="125" customWidth="1"/>
    <col min="263" max="263" width="2.42578125" style="125" customWidth="1"/>
    <col min="264" max="264" width="2.28515625" style="125" customWidth="1"/>
    <col min="265" max="265" width="9.5703125" style="125" customWidth="1"/>
    <col min="266" max="266" width="12.5703125" style="125" customWidth="1"/>
    <col min="267" max="267" width="0.5703125" style="125" customWidth="1"/>
    <col min="268" max="269" width="2.28515625" style="125" customWidth="1"/>
    <col min="270" max="270" width="4.42578125" style="125" customWidth="1"/>
    <col min="271" max="271" width="5" style="125" customWidth="1"/>
    <col min="272" max="272" width="9.28515625" style="125" customWidth="1"/>
    <col min="273" max="273" width="5.7109375" style="125" customWidth="1"/>
    <col min="274" max="274" width="13.85546875" style="125" customWidth="1"/>
    <col min="275" max="275" width="0.28515625" style="125" customWidth="1"/>
    <col min="276" max="512" width="8.140625" style="125"/>
    <col min="513" max="513" width="2.28515625" style="125" customWidth="1"/>
    <col min="514" max="514" width="1.85546875" style="125" customWidth="1"/>
    <col min="515" max="515" width="3" style="125" customWidth="1"/>
    <col min="516" max="516" width="8.5703125" style="125" customWidth="1"/>
    <col min="517" max="517" width="12.28515625" style="125" customWidth="1"/>
    <col min="518" max="518" width="0.28515625" style="125" customWidth="1"/>
    <col min="519" max="519" width="2.42578125" style="125" customWidth="1"/>
    <col min="520" max="520" width="2.28515625" style="125" customWidth="1"/>
    <col min="521" max="521" width="9.5703125" style="125" customWidth="1"/>
    <col min="522" max="522" width="12.5703125" style="125" customWidth="1"/>
    <col min="523" max="523" width="0.5703125" style="125" customWidth="1"/>
    <col min="524" max="525" width="2.28515625" style="125" customWidth="1"/>
    <col min="526" max="526" width="4.42578125" style="125" customWidth="1"/>
    <col min="527" max="527" width="5" style="125" customWidth="1"/>
    <col min="528" max="528" width="9.28515625" style="125" customWidth="1"/>
    <col min="529" max="529" width="5.7109375" style="125" customWidth="1"/>
    <col min="530" max="530" width="13.85546875" style="125" customWidth="1"/>
    <col min="531" max="531" width="0.28515625" style="125" customWidth="1"/>
    <col min="532" max="768" width="8.140625" style="125"/>
    <col min="769" max="769" width="2.28515625" style="125" customWidth="1"/>
    <col min="770" max="770" width="1.85546875" style="125" customWidth="1"/>
    <col min="771" max="771" width="3" style="125" customWidth="1"/>
    <col min="772" max="772" width="8.5703125" style="125" customWidth="1"/>
    <col min="773" max="773" width="12.28515625" style="125" customWidth="1"/>
    <col min="774" max="774" width="0.28515625" style="125" customWidth="1"/>
    <col min="775" max="775" width="2.42578125" style="125" customWidth="1"/>
    <col min="776" max="776" width="2.28515625" style="125" customWidth="1"/>
    <col min="777" max="777" width="9.5703125" style="125" customWidth="1"/>
    <col min="778" max="778" width="12.5703125" style="125" customWidth="1"/>
    <col min="779" max="779" width="0.5703125" style="125" customWidth="1"/>
    <col min="780" max="781" width="2.28515625" style="125" customWidth="1"/>
    <col min="782" max="782" width="4.42578125" style="125" customWidth="1"/>
    <col min="783" max="783" width="5" style="125" customWidth="1"/>
    <col min="784" max="784" width="9.28515625" style="125" customWidth="1"/>
    <col min="785" max="785" width="5.7109375" style="125" customWidth="1"/>
    <col min="786" max="786" width="13.85546875" style="125" customWidth="1"/>
    <col min="787" max="787" width="0.28515625" style="125" customWidth="1"/>
    <col min="788" max="1024" width="8.140625" style="125"/>
    <col min="1025" max="1025" width="2.28515625" style="125" customWidth="1"/>
    <col min="1026" max="1026" width="1.85546875" style="125" customWidth="1"/>
    <col min="1027" max="1027" width="3" style="125" customWidth="1"/>
    <col min="1028" max="1028" width="8.5703125" style="125" customWidth="1"/>
    <col min="1029" max="1029" width="12.28515625" style="125" customWidth="1"/>
    <col min="1030" max="1030" width="0.28515625" style="125" customWidth="1"/>
    <col min="1031" max="1031" width="2.42578125" style="125" customWidth="1"/>
    <col min="1032" max="1032" width="2.28515625" style="125" customWidth="1"/>
    <col min="1033" max="1033" width="9.5703125" style="125" customWidth="1"/>
    <col min="1034" max="1034" width="12.5703125" style="125" customWidth="1"/>
    <col min="1035" max="1035" width="0.5703125" style="125" customWidth="1"/>
    <col min="1036" max="1037" width="2.28515625" style="125" customWidth="1"/>
    <col min="1038" max="1038" width="4.42578125" style="125" customWidth="1"/>
    <col min="1039" max="1039" width="5" style="125" customWidth="1"/>
    <col min="1040" max="1040" width="9.28515625" style="125" customWidth="1"/>
    <col min="1041" max="1041" width="5.7109375" style="125" customWidth="1"/>
    <col min="1042" max="1042" width="13.85546875" style="125" customWidth="1"/>
    <col min="1043" max="1043" width="0.28515625" style="125" customWidth="1"/>
    <col min="1044" max="1280" width="8.140625" style="125"/>
    <col min="1281" max="1281" width="2.28515625" style="125" customWidth="1"/>
    <col min="1282" max="1282" width="1.85546875" style="125" customWidth="1"/>
    <col min="1283" max="1283" width="3" style="125" customWidth="1"/>
    <col min="1284" max="1284" width="8.5703125" style="125" customWidth="1"/>
    <col min="1285" max="1285" width="12.28515625" style="125" customWidth="1"/>
    <col min="1286" max="1286" width="0.28515625" style="125" customWidth="1"/>
    <col min="1287" max="1287" width="2.42578125" style="125" customWidth="1"/>
    <col min="1288" max="1288" width="2.28515625" style="125" customWidth="1"/>
    <col min="1289" max="1289" width="9.5703125" style="125" customWidth="1"/>
    <col min="1290" max="1290" width="12.5703125" style="125" customWidth="1"/>
    <col min="1291" max="1291" width="0.5703125" style="125" customWidth="1"/>
    <col min="1292" max="1293" width="2.28515625" style="125" customWidth="1"/>
    <col min="1294" max="1294" width="4.42578125" style="125" customWidth="1"/>
    <col min="1295" max="1295" width="5" style="125" customWidth="1"/>
    <col min="1296" max="1296" width="9.28515625" style="125" customWidth="1"/>
    <col min="1297" max="1297" width="5.7109375" style="125" customWidth="1"/>
    <col min="1298" max="1298" width="13.85546875" style="125" customWidth="1"/>
    <col min="1299" max="1299" width="0.28515625" style="125" customWidth="1"/>
    <col min="1300" max="1536" width="8.140625" style="125"/>
    <col min="1537" max="1537" width="2.28515625" style="125" customWidth="1"/>
    <col min="1538" max="1538" width="1.85546875" style="125" customWidth="1"/>
    <col min="1539" max="1539" width="3" style="125" customWidth="1"/>
    <col min="1540" max="1540" width="8.5703125" style="125" customWidth="1"/>
    <col min="1541" max="1541" width="12.28515625" style="125" customWidth="1"/>
    <col min="1542" max="1542" width="0.28515625" style="125" customWidth="1"/>
    <col min="1543" max="1543" width="2.42578125" style="125" customWidth="1"/>
    <col min="1544" max="1544" width="2.28515625" style="125" customWidth="1"/>
    <col min="1545" max="1545" width="9.5703125" style="125" customWidth="1"/>
    <col min="1546" max="1546" width="12.5703125" style="125" customWidth="1"/>
    <col min="1547" max="1547" width="0.5703125" style="125" customWidth="1"/>
    <col min="1548" max="1549" width="2.28515625" style="125" customWidth="1"/>
    <col min="1550" max="1550" width="4.42578125" style="125" customWidth="1"/>
    <col min="1551" max="1551" width="5" style="125" customWidth="1"/>
    <col min="1552" max="1552" width="9.28515625" style="125" customWidth="1"/>
    <col min="1553" max="1553" width="5.7109375" style="125" customWidth="1"/>
    <col min="1554" max="1554" width="13.85546875" style="125" customWidth="1"/>
    <col min="1555" max="1555" width="0.28515625" style="125" customWidth="1"/>
    <col min="1556" max="1792" width="8.140625" style="125"/>
    <col min="1793" max="1793" width="2.28515625" style="125" customWidth="1"/>
    <col min="1794" max="1794" width="1.85546875" style="125" customWidth="1"/>
    <col min="1795" max="1795" width="3" style="125" customWidth="1"/>
    <col min="1796" max="1796" width="8.5703125" style="125" customWidth="1"/>
    <col min="1797" max="1797" width="12.28515625" style="125" customWidth="1"/>
    <col min="1798" max="1798" width="0.28515625" style="125" customWidth="1"/>
    <col min="1799" max="1799" width="2.42578125" style="125" customWidth="1"/>
    <col min="1800" max="1800" width="2.28515625" style="125" customWidth="1"/>
    <col min="1801" max="1801" width="9.5703125" style="125" customWidth="1"/>
    <col min="1802" max="1802" width="12.5703125" style="125" customWidth="1"/>
    <col min="1803" max="1803" width="0.5703125" style="125" customWidth="1"/>
    <col min="1804" max="1805" width="2.28515625" style="125" customWidth="1"/>
    <col min="1806" max="1806" width="4.42578125" style="125" customWidth="1"/>
    <col min="1807" max="1807" width="5" style="125" customWidth="1"/>
    <col min="1808" max="1808" width="9.28515625" style="125" customWidth="1"/>
    <col min="1809" max="1809" width="5.7109375" style="125" customWidth="1"/>
    <col min="1810" max="1810" width="13.85546875" style="125" customWidth="1"/>
    <col min="1811" max="1811" width="0.28515625" style="125" customWidth="1"/>
    <col min="1812" max="2048" width="8.140625" style="125"/>
    <col min="2049" max="2049" width="2.28515625" style="125" customWidth="1"/>
    <col min="2050" max="2050" width="1.85546875" style="125" customWidth="1"/>
    <col min="2051" max="2051" width="3" style="125" customWidth="1"/>
    <col min="2052" max="2052" width="8.5703125" style="125" customWidth="1"/>
    <col min="2053" max="2053" width="12.28515625" style="125" customWidth="1"/>
    <col min="2054" max="2054" width="0.28515625" style="125" customWidth="1"/>
    <col min="2055" max="2055" width="2.42578125" style="125" customWidth="1"/>
    <col min="2056" max="2056" width="2.28515625" style="125" customWidth="1"/>
    <col min="2057" max="2057" width="9.5703125" style="125" customWidth="1"/>
    <col min="2058" max="2058" width="12.5703125" style="125" customWidth="1"/>
    <col min="2059" max="2059" width="0.5703125" style="125" customWidth="1"/>
    <col min="2060" max="2061" width="2.28515625" style="125" customWidth="1"/>
    <col min="2062" max="2062" width="4.42578125" style="125" customWidth="1"/>
    <col min="2063" max="2063" width="5" style="125" customWidth="1"/>
    <col min="2064" max="2064" width="9.28515625" style="125" customWidth="1"/>
    <col min="2065" max="2065" width="5.7109375" style="125" customWidth="1"/>
    <col min="2066" max="2066" width="13.85546875" style="125" customWidth="1"/>
    <col min="2067" max="2067" width="0.28515625" style="125" customWidth="1"/>
    <col min="2068" max="2304" width="8.140625" style="125"/>
    <col min="2305" max="2305" width="2.28515625" style="125" customWidth="1"/>
    <col min="2306" max="2306" width="1.85546875" style="125" customWidth="1"/>
    <col min="2307" max="2307" width="3" style="125" customWidth="1"/>
    <col min="2308" max="2308" width="8.5703125" style="125" customWidth="1"/>
    <col min="2309" max="2309" width="12.28515625" style="125" customWidth="1"/>
    <col min="2310" max="2310" width="0.28515625" style="125" customWidth="1"/>
    <col min="2311" max="2311" width="2.42578125" style="125" customWidth="1"/>
    <col min="2312" max="2312" width="2.28515625" style="125" customWidth="1"/>
    <col min="2313" max="2313" width="9.5703125" style="125" customWidth="1"/>
    <col min="2314" max="2314" width="12.5703125" style="125" customWidth="1"/>
    <col min="2315" max="2315" width="0.5703125" style="125" customWidth="1"/>
    <col min="2316" max="2317" width="2.28515625" style="125" customWidth="1"/>
    <col min="2318" max="2318" width="4.42578125" style="125" customWidth="1"/>
    <col min="2319" max="2319" width="5" style="125" customWidth="1"/>
    <col min="2320" max="2320" width="9.28515625" style="125" customWidth="1"/>
    <col min="2321" max="2321" width="5.7109375" style="125" customWidth="1"/>
    <col min="2322" max="2322" width="13.85546875" style="125" customWidth="1"/>
    <col min="2323" max="2323" width="0.28515625" style="125" customWidth="1"/>
    <col min="2324" max="2560" width="8.140625" style="125"/>
    <col min="2561" max="2561" width="2.28515625" style="125" customWidth="1"/>
    <col min="2562" max="2562" width="1.85546875" style="125" customWidth="1"/>
    <col min="2563" max="2563" width="3" style="125" customWidth="1"/>
    <col min="2564" max="2564" width="8.5703125" style="125" customWidth="1"/>
    <col min="2565" max="2565" width="12.28515625" style="125" customWidth="1"/>
    <col min="2566" max="2566" width="0.28515625" style="125" customWidth="1"/>
    <col min="2567" max="2567" width="2.42578125" style="125" customWidth="1"/>
    <col min="2568" max="2568" width="2.28515625" style="125" customWidth="1"/>
    <col min="2569" max="2569" width="9.5703125" style="125" customWidth="1"/>
    <col min="2570" max="2570" width="12.5703125" style="125" customWidth="1"/>
    <col min="2571" max="2571" width="0.5703125" style="125" customWidth="1"/>
    <col min="2572" max="2573" width="2.28515625" style="125" customWidth="1"/>
    <col min="2574" max="2574" width="4.42578125" style="125" customWidth="1"/>
    <col min="2575" max="2575" width="5" style="125" customWidth="1"/>
    <col min="2576" max="2576" width="9.28515625" style="125" customWidth="1"/>
    <col min="2577" max="2577" width="5.7109375" style="125" customWidth="1"/>
    <col min="2578" max="2578" width="13.85546875" style="125" customWidth="1"/>
    <col min="2579" max="2579" width="0.28515625" style="125" customWidth="1"/>
    <col min="2580" max="2816" width="8.140625" style="125"/>
    <col min="2817" max="2817" width="2.28515625" style="125" customWidth="1"/>
    <col min="2818" max="2818" width="1.85546875" style="125" customWidth="1"/>
    <col min="2819" max="2819" width="3" style="125" customWidth="1"/>
    <col min="2820" max="2820" width="8.5703125" style="125" customWidth="1"/>
    <col min="2821" max="2821" width="12.28515625" style="125" customWidth="1"/>
    <col min="2822" max="2822" width="0.28515625" style="125" customWidth="1"/>
    <col min="2823" max="2823" width="2.42578125" style="125" customWidth="1"/>
    <col min="2824" max="2824" width="2.28515625" style="125" customWidth="1"/>
    <col min="2825" max="2825" width="9.5703125" style="125" customWidth="1"/>
    <col min="2826" max="2826" width="12.5703125" style="125" customWidth="1"/>
    <col min="2827" max="2827" width="0.5703125" style="125" customWidth="1"/>
    <col min="2828" max="2829" width="2.28515625" style="125" customWidth="1"/>
    <col min="2830" max="2830" width="4.42578125" style="125" customWidth="1"/>
    <col min="2831" max="2831" width="5" style="125" customWidth="1"/>
    <col min="2832" max="2832" width="9.28515625" style="125" customWidth="1"/>
    <col min="2833" max="2833" width="5.7109375" style="125" customWidth="1"/>
    <col min="2834" max="2834" width="13.85546875" style="125" customWidth="1"/>
    <col min="2835" max="2835" width="0.28515625" style="125" customWidth="1"/>
    <col min="2836" max="3072" width="8.140625" style="125"/>
    <col min="3073" max="3073" width="2.28515625" style="125" customWidth="1"/>
    <col min="3074" max="3074" width="1.85546875" style="125" customWidth="1"/>
    <col min="3075" max="3075" width="3" style="125" customWidth="1"/>
    <col min="3076" max="3076" width="8.5703125" style="125" customWidth="1"/>
    <col min="3077" max="3077" width="12.28515625" style="125" customWidth="1"/>
    <col min="3078" max="3078" width="0.28515625" style="125" customWidth="1"/>
    <col min="3079" max="3079" width="2.42578125" style="125" customWidth="1"/>
    <col min="3080" max="3080" width="2.28515625" style="125" customWidth="1"/>
    <col min="3081" max="3081" width="9.5703125" style="125" customWidth="1"/>
    <col min="3082" max="3082" width="12.5703125" style="125" customWidth="1"/>
    <col min="3083" max="3083" width="0.5703125" style="125" customWidth="1"/>
    <col min="3084" max="3085" width="2.28515625" style="125" customWidth="1"/>
    <col min="3086" max="3086" width="4.42578125" style="125" customWidth="1"/>
    <col min="3087" max="3087" width="5" style="125" customWidth="1"/>
    <col min="3088" max="3088" width="9.28515625" style="125" customWidth="1"/>
    <col min="3089" max="3089" width="5.7109375" style="125" customWidth="1"/>
    <col min="3090" max="3090" width="13.85546875" style="125" customWidth="1"/>
    <col min="3091" max="3091" width="0.28515625" style="125" customWidth="1"/>
    <col min="3092" max="3328" width="8.140625" style="125"/>
    <col min="3329" max="3329" width="2.28515625" style="125" customWidth="1"/>
    <col min="3330" max="3330" width="1.85546875" style="125" customWidth="1"/>
    <col min="3331" max="3331" width="3" style="125" customWidth="1"/>
    <col min="3332" max="3332" width="8.5703125" style="125" customWidth="1"/>
    <col min="3333" max="3333" width="12.28515625" style="125" customWidth="1"/>
    <col min="3334" max="3334" width="0.28515625" style="125" customWidth="1"/>
    <col min="3335" max="3335" width="2.42578125" style="125" customWidth="1"/>
    <col min="3336" max="3336" width="2.28515625" style="125" customWidth="1"/>
    <col min="3337" max="3337" width="9.5703125" style="125" customWidth="1"/>
    <col min="3338" max="3338" width="12.5703125" style="125" customWidth="1"/>
    <col min="3339" max="3339" width="0.5703125" style="125" customWidth="1"/>
    <col min="3340" max="3341" width="2.28515625" style="125" customWidth="1"/>
    <col min="3342" max="3342" width="4.42578125" style="125" customWidth="1"/>
    <col min="3343" max="3343" width="5" style="125" customWidth="1"/>
    <col min="3344" max="3344" width="9.28515625" style="125" customWidth="1"/>
    <col min="3345" max="3345" width="5.7109375" style="125" customWidth="1"/>
    <col min="3346" max="3346" width="13.85546875" style="125" customWidth="1"/>
    <col min="3347" max="3347" width="0.28515625" style="125" customWidth="1"/>
    <col min="3348" max="3584" width="8.140625" style="125"/>
    <col min="3585" max="3585" width="2.28515625" style="125" customWidth="1"/>
    <col min="3586" max="3586" width="1.85546875" style="125" customWidth="1"/>
    <col min="3587" max="3587" width="3" style="125" customWidth="1"/>
    <col min="3588" max="3588" width="8.5703125" style="125" customWidth="1"/>
    <col min="3589" max="3589" width="12.28515625" style="125" customWidth="1"/>
    <col min="3590" max="3590" width="0.28515625" style="125" customWidth="1"/>
    <col min="3591" max="3591" width="2.42578125" style="125" customWidth="1"/>
    <col min="3592" max="3592" width="2.28515625" style="125" customWidth="1"/>
    <col min="3593" max="3593" width="9.5703125" style="125" customWidth="1"/>
    <col min="3594" max="3594" width="12.5703125" style="125" customWidth="1"/>
    <col min="3595" max="3595" width="0.5703125" style="125" customWidth="1"/>
    <col min="3596" max="3597" width="2.28515625" style="125" customWidth="1"/>
    <col min="3598" max="3598" width="4.42578125" style="125" customWidth="1"/>
    <col min="3599" max="3599" width="5" style="125" customWidth="1"/>
    <col min="3600" max="3600" width="9.28515625" style="125" customWidth="1"/>
    <col min="3601" max="3601" width="5.7109375" style="125" customWidth="1"/>
    <col min="3602" max="3602" width="13.85546875" style="125" customWidth="1"/>
    <col min="3603" max="3603" width="0.28515625" style="125" customWidth="1"/>
    <col min="3604" max="3840" width="8.140625" style="125"/>
    <col min="3841" max="3841" width="2.28515625" style="125" customWidth="1"/>
    <col min="3842" max="3842" width="1.85546875" style="125" customWidth="1"/>
    <col min="3843" max="3843" width="3" style="125" customWidth="1"/>
    <col min="3844" max="3844" width="8.5703125" style="125" customWidth="1"/>
    <col min="3845" max="3845" width="12.28515625" style="125" customWidth="1"/>
    <col min="3846" max="3846" width="0.28515625" style="125" customWidth="1"/>
    <col min="3847" max="3847" width="2.42578125" style="125" customWidth="1"/>
    <col min="3848" max="3848" width="2.28515625" style="125" customWidth="1"/>
    <col min="3849" max="3849" width="9.5703125" style="125" customWidth="1"/>
    <col min="3850" max="3850" width="12.5703125" style="125" customWidth="1"/>
    <col min="3851" max="3851" width="0.5703125" style="125" customWidth="1"/>
    <col min="3852" max="3853" width="2.28515625" style="125" customWidth="1"/>
    <col min="3854" max="3854" width="4.42578125" style="125" customWidth="1"/>
    <col min="3855" max="3855" width="5" style="125" customWidth="1"/>
    <col min="3856" max="3856" width="9.28515625" style="125" customWidth="1"/>
    <col min="3857" max="3857" width="5.7109375" style="125" customWidth="1"/>
    <col min="3858" max="3858" width="13.85546875" style="125" customWidth="1"/>
    <col min="3859" max="3859" width="0.28515625" style="125" customWidth="1"/>
    <col min="3860" max="4096" width="8.140625" style="125"/>
    <col min="4097" max="4097" width="2.28515625" style="125" customWidth="1"/>
    <col min="4098" max="4098" width="1.85546875" style="125" customWidth="1"/>
    <col min="4099" max="4099" width="3" style="125" customWidth="1"/>
    <col min="4100" max="4100" width="8.5703125" style="125" customWidth="1"/>
    <col min="4101" max="4101" width="12.28515625" style="125" customWidth="1"/>
    <col min="4102" max="4102" width="0.28515625" style="125" customWidth="1"/>
    <col min="4103" max="4103" width="2.42578125" style="125" customWidth="1"/>
    <col min="4104" max="4104" width="2.28515625" style="125" customWidth="1"/>
    <col min="4105" max="4105" width="9.5703125" style="125" customWidth="1"/>
    <col min="4106" max="4106" width="12.5703125" style="125" customWidth="1"/>
    <col min="4107" max="4107" width="0.5703125" style="125" customWidth="1"/>
    <col min="4108" max="4109" width="2.28515625" style="125" customWidth="1"/>
    <col min="4110" max="4110" width="4.42578125" style="125" customWidth="1"/>
    <col min="4111" max="4111" width="5" style="125" customWidth="1"/>
    <col min="4112" max="4112" width="9.28515625" style="125" customWidth="1"/>
    <col min="4113" max="4113" width="5.7109375" style="125" customWidth="1"/>
    <col min="4114" max="4114" width="13.85546875" style="125" customWidth="1"/>
    <col min="4115" max="4115" width="0.28515625" style="125" customWidth="1"/>
    <col min="4116" max="4352" width="8.140625" style="125"/>
    <col min="4353" max="4353" width="2.28515625" style="125" customWidth="1"/>
    <col min="4354" max="4354" width="1.85546875" style="125" customWidth="1"/>
    <col min="4355" max="4355" width="3" style="125" customWidth="1"/>
    <col min="4356" max="4356" width="8.5703125" style="125" customWidth="1"/>
    <col min="4357" max="4357" width="12.28515625" style="125" customWidth="1"/>
    <col min="4358" max="4358" width="0.28515625" style="125" customWidth="1"/>
    <col min="4359" max="4359" width="2.42578125" style="125" customWidth="1"/>
    <col min="4360" max="4360" width="2.28515625" style="125" customWidth="1"/>
    <col min="4361" max="4361" width="9.5703125" style="125" customWidth="1"/>
    <col min="4362" max="4362" width="12.5703125" style="125" customWidth="1"/>
    <col min="4363" max="4363" width="0.5703125" style="125" customWidth="1"/>
    <col min="4364" max="4365" width="2.28515625" style="125" customWidth="1"/>
    <col min="4366" max="4366" width="4.42578125" style="125" customWidth="1"/>
    <col min="4367" max="4367" width="5" style="125" customWidth="1"/>
    <col min="4368" max="4368" width="9.28515625" style="125" customWidth="1"/>
    <col min="4369" max="4369" width="5.7109375" style="125" customWidth="1"/>
    <col min="4370" max="4370" width="13.85546875" style="125" customWidth="1"/>
    <col min="4371" max="4371" width="0.28515625" style="125" customWidth="1"/>
    <col min="4372" max="4608" width="8.140625" style="125"/>
    <col min="4609" max="4609" width="2.28515625" style="125" customWidth="1"/>
    <col min="4610" max="4610" width="1.85546875" style="125" customWidth="1"/>
    <col min="4611" max="4611" width="3" style="125" customWidth="1"/>
    <col min="4612" max="4612" width="8.5703125" style="125" customWidth="1"/>
    <col min="4613" max="4613" width="12.28515625" style="125" customWidth="1"/>
    <col min="4614" max="4614" width="0.28515625" style="125" customWidth="1"/>
    <col min="4615" max="4615" width="2.42578125" style="125" customWidth="1"/>
    <col min="4616" max="4616" width="2.28515625" style="125" customWidth="1"/>
    <col min="4617" max="4617" width="9.5703125" style="125" customWidth="1"/>
    <col min="4618" max="4618" width="12.5703125" style="125" customWidth="1"/>
    <col min="4619" max="4619" width="0.5703125" style="125" customWidth="1"/>
    <col min="4620" max="4621" width="2.28515625" style="125" customWidth="1"/>
    <col min="4622" max="4622" width="4.42578125" style="125" customWidth="1"/>
    <col min="4623" max="4623" width="5" style="125" customWidth="1"/>
    <col min="4624" max="4624" width="9.28515625" style="125" customWidth="1"/>
    <col min="4625" max="4625" width="5.7109375" style="125" customWidth="1"/>
    <col min="4626" max="4626" width="13.85546875" style="125" customWidth="1"/>
    <col min="4627" max="4627" width="0.28515625" style="125" customWidth="1"/>
    <col min="4628" max="4864" width="8.140625" style="125"/>
    <col min="4865" max="4865" width="2.28515625" style="125" customWidth="1"/>
    <col min="4866" max="4866" width="1.85546875" style="125" customWidth="1"/>
    <col min="4867" max="4867" width="3" style="125" customWidth="1"/>
    <col min="4868" max="4868" width="8.5703125" style="125" customWidth="1"/>
    <col min="4869" max="4869" width="12.28515625" style="125" customWidth="1"/>
    <col min="4870" max="4870" width="0.28515625" style="125" customWidth="1"/>
    <col min="4871" max="4871" width="2.42578125" style="125" customWidth="1"/>
    <col min="4872" max="4872" width="2.28515625" style="125" customWidth="1"/>
    <col min="4873" max="4873" width="9.5703125" style="125" customWidth="1"/>
    <col min="4874" max="4874" width="12.5703125" style="125" customWidth="1"/>
    <col min="4875" max="4875" width="0.5703125" style="125" customWidth="1"/>
    <col min="4876" max="4877" width="2.28515625" style="125" customWidth="1"/>
    <col min="4878" max="4878" width="4.42578125" style="125" customWidth="1"/>
    <col min="4879" max="4879" width="5" style="125" customWidth="1"/>
    <col min="4880" max="4880" width="9.28515625" style="125" customWidth="1"/>
    <col min="4881" max="4881" width="5.7109375" style="125" customWidth="1"/>
    <col min="4882" max="4882" width="13.85546875" style="125" customWidth="1"/>
    <col min="4883" max="4883" width="0.28515625" style="125" customWidth="1"/>
    <col min="4884" max="5120" width="8.140625" style="125"/>
    <col min="5121" max="5121" width="2.28515625" style="125" customWidth="1"/>
    <col min="5122" max="5122" width="1.85546875" style="125" customWidth="1"/>
    <col min="5123" max="5123" width="3" style="125" customWidth="1"/>
    <col min="5124" max="5124" width="8.5703125" style="125" customWidth="1"/>
    <col min="5125" max="5125" width="12.28515625" style="125" customWidth="1"/>
    <col min="5126" max="5126" width="0.28515625" style="125" customWidth="1"/>
    <col min="5127" max="5127" width="2.42578125" style="125" customWidth="1"/>
    <col min="5128" max="5128" width="2.28515625" style="125" customWidth="1"/>
    <col min="5129" max="5129" width="9.5703125" style="125" customWidth="1"/>
    <col min="5130" max="5130" width="12.5703125" style="125" customWidth="1"/>
    <col min="5131" max="5131" width="0.5703125" style="125" customWidth="1"/>
    <col min="5132" max="5133" width="2.28515625" style="125" customWidth="1"/>
    <col min="5134" max="5134" width="4.42578125" style="125" customWidth="1"/>
    <col min="5135" max="5135" width="5" style="125" customWidth="1"/>
    <col min="5136" max="5136" width="9.28515625" style="125" customWidth="1"/>
    <col min="5137" max="5137" width="5.7109375" style="125" customWidth="1"/>
    <col min="5138" max="5138" width="13.85546875" style="125" customWidth="1"/>
    <col min="5139" max="5139" width="0.28515625" style="125" customWidth="1"/>
    <col min="5140" max="5376" width="8.140625" style="125"/>
    <col min="5377" max="5377" width="2.28515625" style="125" customWidth="1"/>
    <col min="5378" max="5378" width="1.85546875" style="125" customWidth="1"/>
    <col min="5379" max="5379" width="3" style="125" customWidth="1"/>
    <col min="5380" max="5380" width="8.5703125" style="125" customWidth="1"/>
    <col min="5381" max="5381" width="12.28515625" style="125" customWidth="1"/>
    <col min="5382" max="5382" width="0.28515625" style="125" customWidth="1"/>
    <col min="5383" max="5383" width="2.42578125" style="125" customWidth="1"/>
    <col min="5384" max="5384" width="2.28515625" style="125" customWidth="1"/>
    <col min="5385" max="5385" width="9.5703125" style="125" customWidth="1"/>
    <col min="5386" max="5386" width="12.5703125" style="125" customWidth="1"/>
    <col min="5387" max="5387" width="0.5703125" style="125" customWidth="1"/>
    <col min="5388" max="5389" width="2.28515625" style="125" customWidth="1"/>
    <col min="5390" max="5390" width="4.42578125" style="125" customWidth="1"/>
    <col min="5391" max="5391" width="5" style="125" customWidth="1"/>
    <col min="5392" max="5392" width="9.28515625" style="125" customWidth="1"/>
    <col min="5393" max="5393" width="5.7109375" style="125" customWidth="1"/>
    <col min="5394" max="5394" width="13.85546875" style="125" customWidth="1"/>
    <col min="5395" max="5395" width="0.28515625" style="125" customWidth="1"/>
    <col min="5396" max="5632" width="8.140625" style="125"/>
    <col min="5633" max="5633" width="2.28515625" style="125" customWidth="1"/>
    <col min="5634" max="5634" width="1.85546875" style="125" customWidth="1"/>
    <col min="5635" max="5635" width="3" style="125" customWidth="1"/>
    <col min="5636" max="5636" width="8.5703125" style="125" customWidth="1"/>
    <col min="5637" max="5637" width="12.28515625" style="125" customWidth="1"/>
    <col min="5638" max="5638" width="0.28515625" style="125" customWidth="1"/>
    <col min="5639" max="5639" width="2.42578125" style="125" customWidth="1"/>
    <col min="5640" max="5640" width="2.28515625" style="125" customWidth="1"/>
    <col min="5641" max="5641" width="9.5703125" style="125" customWidth="1"/>
    <col min="5642" max="5642" width="12.5703125" style="125" customWidth="1"/>
    <col min="5643" max="5643" width="0.5703125" style="125" customWidth="1"/>
    <col min="5644" max="5645" width="2.28515625" style="125" customWidth="1"/>
    <col min="5646" max="5646" width="4.42578125" style="125" customWidth="1"/>
    <col min="5647" max="5647" width="5" style="125" customWidth="1"/>
    <col min="5648" max="5648" width="9.28515625" style="125" customWidth="1"/>
    <col min="5649" max="5649" width="5.7109375" style="125" customWidth="1"/>
    <col min="5650" max="5650" width="13.85546875" style="125" customWidth="1"/>
    <col min="5651" max="5651" width="0.28515625" style="125" customWidth="1"/>
    <col min="5652" max="5888" width="8.140625" style="125"/>
    <col min="5889" max="5889" width="2.28515625" style="125" customWidth="1"/>
    <col min="5890" max="5890" width="1.85546875" style="125" customWidth="1"/>
    <col min="5891" max="5891" width="3" style="125" customWidth="1"/>
    <col min="5892" max="5892" width="8.5703125" style="125" customWidth="1"/>
    <col min="5893" max="5893" width="12.28515625" style="125" customWidth="1"/>
    <col min="5894" max="5894" width="0.28515625" style="125" customWidth="1"/>
    <col min="5895" max="5895" width="2.42578125" style="125" customWidth="1"/>
    <col min="5896" max="5896" width="2.28515625" style="125" customWidth="1"/>
    <col min="5897" max="5897" width="9.5703125" style="125" customWidth="1"/>
    <col min="5898" max="5898" width="12.5703125" style="125" customWidth="1"/>
    <col min="5899" max="5899" width="0.5703125" style="125" customWidth="1"/>
    <col min="5900" max="5901" width="2.28515625" style="125" customWidth="1"/>
    <col min="5902" max="5902" width="4.42578125" style="125" customWidth="1"/>
    <col min="5903" max="5903" width="5" style="125" customWidth="1"/>
    <col min="5904" max="5904" width="9.28515625" style="125" customWidth="1"/>
    <col min="5905" max="5905" width="5.7109375" style="125" customWidth="1"/>
    <col min="5906" max="5906" width="13.85546875" style="125" customWidth="1"/>
    <col min="5907" max="5907" width="0.28515625" style="125" customWidth="1"/>
    <col min="5908" max="6144" width="8.140625" style="125"/>
    <col min="6145" max="6145" width="2.28515625" style="125" customWidth="1"/>
    <col min="6146" max="6146" width="1.85546875" style="125" customWidth="1"/>
    <col min="6147" max="6147" width="3" style="125" customWidth="1"/>
    <col min="6148" max="6148" width="8.5703125" style="125" customWidth="1"/>
    <col min="6149" max="6149" width="12.28515625" style="125" customWidth="1"/>
    <col min="6150" max="6150" width="0.28515625" style="125" customWidth="1"/>
    <col min="6151" max="6151" width="2.42578125" style="125" customWidth="1"/>
    <col min="6152" max="6152" width="2.28515625" style="125" customWidth="1"/>
    <col min="6153" max="6153" width="9.5703125" style="125" customWidth="1"/>
    <col min="6154" max="6154" width="12.5703125" style="125" customWidth="1"/>
    <col min="6155" max="6155" width="0.5703125" style="125" customWidth="1"/>
    <col min="6156" max="6157" width="2.28515625" style="125" customWidth="1"/>
    <col min="6158" max="6158" width="4.42578125" style="125" customWidth="1"/>
    <col min="6159" max="6159" width="5" style="125" customWidth="1"/>
    <col min="6160" max="6160" width="9.28515625" style="125" customWidth="1"/>
    <col min="6161" max="6161" width="5.7109375" style="125" customWidth="1"/>
    <col min="6162" max="6162" width="13.85546875" style="125" customWidth="1"/>
    <col min="6163" max="6163" width="0.28515625" style="125" customWidth="1"/>
    <col min="6164" max="6400" width="8.140625" style="125"/>
    <col min="6401" max="6401" width="2.28515625" style="125" customWidth="1"/>
    <col min="6402" max="6402" width="1.85546875" style="125" customWidth="1"/>
    <col min="6403" max="6403" width="3" style="125" customWidth="1"/>
    <col min="6404" max="6404" width="8.5703125" style="125" customWidth="1"/>
    <col min="6405" max="6405" width="12.28515625" style="125" customWidth="1"/>
    <col min="6406" max="6406" width="0.28515625" style="125" customWidth="1"/>
    <col min="6407" max="6407" width="2.42578125" style="125" customWidth="1"/>
    <col min="6408" max="6408" width="2.28515625" style="125" customWidth="1"/>
    <col min="6409" max="6409" width="9.5703125" style="125" customWidth="1"/>
    <col min="6410" max="6410" width="12.5703125" style="125" customWidth="1"/>
    <col min="6411" max="6411" width="0.5703125" style="125" customWidth="1"/>
    <col min="6412" max="6413" width="2.28515625" style="125" customWidth="1"/>
    <col min="6414" max="6414" width="4.42578125" style="125" customWidth="1"/>
    <col min="6415" max="6415" width="5" style="125" customWidth="1"/>
    <col min="6416" max="6416" width="9.28515625" style="125" customWidth="1"/>
    <col min="6417" max="6417" width="5.7109375" style="125" customWidth="1"/>
    <col min="6418" max="6418" width="13.85546875" style="125" customWidth="1"/>
    <col min="6419" max="6419" width="0.28515625" style="125" customWidth="1"/>
    <col min="6420" max="6656" width="8.140625" style="125"/>
    <col min="6657" max="6657" width="2.28515625" style="125" customWidth="1"/>
    <col min="6658" max="6658" width="1.85546875" style="125" customWidth="1"/>
    <col min="6659" max="6659" width="3" style="125" customWidth="1"/>
    <col min="6660" max="6660" width="8.5703125" style="125" customWidth="1"/>
    <col min="6661" max="6661" width="12.28515625" style="125" customWidth="1"/>
    <col min="6662" max="6662" width="0.28515625" style="125" customWidth="1"/>
    <col min="6663" max="6663" width="2.42578125" style="125" customWidth="1"/>
    <col min="6664" max="6664" width="2.28515625" style="125" customWidth="1"/>
    <col min="6665" max="6665" width="9.5703125" style="125" customWidth="1"/>
    <col min="6666" max="6666" width="12.5703125" style="125" customWidth="1"/>
    <col min="6667" max="6667" width="0.5703125" style="125" customWidth="1"/>
    <col min="6668" max="6669" width="2.28515625" style="125" customWidth="1"/>
    <col min="6670" max="6670" width="4.42578125" style="125" customWidth="1"/>
    <col min="6671" max="6671" width="5" style="125" customWidth="1"/>
    <col min="6672" max="6672" width="9.28515625" style="125" customWidth="1"/>
    <col min="6673" max="6673" width="5.7109375" style="125" customWidth="1"/>
    <col min="6674" max="6674" width="13.85546875" style="125" customWidth="1"/>
    <col min="6675" max="6675" width="0.28515625" style="125" customWidth="1"/>
    <col min="6676" max="6912" width="8.140625" style="125"/>
    <col min="6913" max="6913" width="2.28515625" style="125" customWidth="1"/>
    <col min="6914" max="6914" width="1.85546875" style="125" customWidth="1"/>
    <col min="6915" max="6915" width="3" style="125" customWidth="1"/>
    <col min="6916" max="6916" width="8.5703125" style="125" customWidth="1"/>
    <col min="6917" max="6917" width="12.28515625" style="125" customWidth="1"/>
    <col min="6918" max="6918" width="0.28515625" style="125" customWidth="1"/>
    <col min="6919" max="6919" width="2.42578125" style="125" customWidth="1"/>
    <col min="6920" max="6920" width="2.28515625" style="125" customWidth="1"/>
    <col min="6921" max="6921" width="9.5703125" style="125" customWidth="1"/>
    <col min="6922" max="6922" width="12.5703125" style="125" customWidth="1"/>
    <col min="6923" max="6923" width="0.5703125" style="125" customWidth="1"/>
    <col min="6924" max="6925" width="2.28515625" style="125" customWidth="1"/>
    <col min="6926" max="6926" width="4.42578125" style="125" customWidth="1"/>
    <col min="6927" max="6927" width="5" style="125" customWidth="1"/>
    <col min="6928" max="6928" width="9.28515625" style="125" customWidth="1"/>
    <col min="6929" max="6929" width="5.7109375" style="125" customWidth="1"/>
    <col min="6930" max="6930" width="13.85546875" style="125" customWidth="1"/>
    <col min="6931" max="6931" width="0.28515625" style="125" customWidth="1"/>
    <col min="6932" max="7168" width="8.140625" style="125"/>
    <col min="7169" max="7169" width="2.28515625" style="125" customWidth="1"/>
    <col min="7170" max="7170" width="1.85546875" style="125" customWidth="1"/>
    <col min="7171" max="7171" width="3" style="125" customWidth="1"/>
    <col min="7172" max="7172" width="8.5703125" style="125" customWidth="1"/>
    <col min="7173" max="7173" width="12.28515625" style="125" customWidth="1"/>
    <col min="7174" max="7174" width="0.28515625" style="125" customWidth="1"/>
    <col min="7175" max="7175" width="2.42578125" style="125" customWidth="1"/>
    <col min="7176" max="7176" width="2.28515625" style="125" customWidth="1"/>
    <col min="7177" max="7177" width="9.5703125" style="125" customWidth="1"/>
    <col min="7178" max="7178" width="12.5703125" style="125" customWidth="1"/>
    <col min="7179" max="7179" width="0.5703125" style="125" customWidth="1"/>
    <col min="7180" max="7181" width="2.28515625" style="125" customWidth="1"/>
    <col min="7182" max="7182" width="4.42578125" style="125" customWidth="1"/>
    <col min="7183" max="7183" width="5" style="125" customWidth="1"/>
    <col min="7184" max="7184" width="9.28515625" style="125" customWidth="1"/>
    <col min="7185" max="7185" width="5.7109375" style="125" customWidth="1"/>
    <col min="7186" max="7186" width="13.85546875" style="125" customWidth="1"/>
    <col min="7187" max="7187" width="0.28515625" style="125" customWidth="1"/>
    <col min="7188" max="7424" width="8.140625" style="125"/>
    <col min="7425" max="7425" width="2.28515625" style="125" customWidth="1"/>
    <col min="7426" max="7426" width="1.85546875" style="125" customWidth="1"/>
    <col min="7427" max="7427" width="3" style="125" customWidth="1"/>
    <col min="7428" max="7428" width="8.5703125" style="125" customWidth="1"/>
    <col min="7429" max="7429" width="12.28515625" style="125" customWidth="1"/>
    <col min="7430" max="7430" width="0.28515625" style="125" customWidth="1"/>
    <col min="7431" max="7431" width="2.42578125" style="125" customWidth="1"/>
    <col min="7432" max="7432" width="2.28515625" style="125" customWidth="1"/>
    <col min="7433" max="7433" width="9.5703125" style="125" customWidth="1"/>
    <col min="7434" max="7434" width="12.5703125" style="125" customWidth="1"/>
    <col min="7435" max="7435" width="0.5703125" style="125" customWidth="1"/>
    <col min="7436" max="7437" width="2.28515625" style="125" customWidth="1"/>
    <col min="7438" max="7438" width="4.42578125" style="125" customWidth="1"/>
    <col min="7439" max="7439" width="5" style="125" customWidth="1"/>
    <col min="7440" max="7440" width="9.28515625" style="125" customWidth="1"/>
    <col min="7441" max="7441" width="5.7109375" style="125" customWidth="1"/>
    <col min="7442" max="7442" width="13.85546875" style="125" customWidth="1"/>
    <col min="7443" max="7443" width="0.28515625" style="125" customWidth="1"/>
    <col min="7444" max="7680" width="8.140625" style="125"/>
    <col min="7681" max="7681" width="2.28515625" style="125" customWidth="1"/>
    <col min="7682" max="7682" width="1.85546875" style="125" customWidth="1"/>
    <col min="7683" max="7683" width="3" style="125" customWidth="1"/>
    <col min="7684" max="7684" width="8.5703125" style="125" customWidth="1"/>
    <col min="7685" max="7685" width="12.28515625" style="125" customWidth="1"/>
    <col min="7686" max="7686" width="0.28515625" style="125" customWidth="1"/>
    <col min="7687" max="7687" width="2.42578125" style="125" customWidth="1"/>
    <col min="7688" max="7688" width="2.28515625" style="125" customWidth="1"/>
    <col min="7689" max="7689" width="9.5703125" style="125" customWidth="1"/>
    <col min="7690" max="7690" width="12.5703125" style="125" customWidth="1"/>
    <col min="7691" max="7691" width="0.5703125" style="125" customWidth="1"/>
    <col min="7692" max="7693" width="2.28515625" style="125" customWidth="1"/>
    <col min="7694" max="7694" width="4.42578125" style="125" customWidth="1"/>
    <col min="7695" max="7695" width="5" style="125" customWidth="1"/>
    <col min="7696" max="7696" width="9.28515625" style="125" customWidth="1"/>
    <col min="7697" max="7697" width="5.7109375" style="125" customWidth="1"/>
    <col min="7698" max="7698" width="13.85546875" style="125" customWidth="1"/>
    <col min="7699" max="7699" width="0.28515625" style="125" customWidth="1"/>
    <col min="7700" max="7936" width="8.140625" style="125"/>
    <col min="7937" max="7937" width="2.28515625" style="125" customWidth="1"/>
    <col min="7938" max="7938" width="1.85546875" style="125" customWidth="1"/>
    <col min="7939" max="7939" width="3" style="125" customWidth="1"/>
    <col min="7940" max="7940" width="8.5703125" style="125" customWidth="1"/>
    <col min="7941" max="7941" width="12.28515625" style="125" customWidth="1"/>
    <col min="7942" max="7942" width="0.28515625" style="125" customWidth="1"/>
    <col min="7943" max="7943" width="2.42578125" style="125" customWidth="1"/>
    <col min="7944" max="7944" width="2.28515625" style="125" customWidth="1"/>
    <col min="7945" max="7945" width="9.5703125" style="125" customWidth="1"/>
    <col min="7946" max="7946" width="12.5703125" style="125" customWidth="1"/>
    <col min="7947" max="7947" width="0.5703125" style="125" customWidth="1"/>
    <col min="7948" max="7949" width="2.28515625" style="125" customWidth="1"/>
    <col min="7950" max="7950" width="4.42578125" style="125" customWidth="1"/>
    <col min="7951" max="7951" width="5" style="125" customWidth="1"/>
    <col min="7952" max="7952" width="9.28515625" style="125" customWidth="1"/>
    <col min="7953" max="7953" width="5.7109375" style="125" customWidth="1"/>
    <col min="7954" max="7954" width="13.85546875" style="125" customWidth="1"/>
    <col min="7955" max="7955" width="0.28515625" style="125" customWidth="1"/>
    <col min="7956" max="8192" width="8.140625" style="125"/>
    <col min="8193" max="8193" width="2.28515625" style="125" customWidth="1"/>
    <col min="8194" max="8194" width="1.85546875" style="125" customWidth="1"/>
    <col min="8195" max="8195" width="3" style="125" customWidth="1"/>
    <col min="8196" max="8196" width="8.5703125" style="125" customWidth="1"/>
    <col min="8197" max="8197" width="12.28515625" style="125" customWidth="1"/>
    <col min="8198" max="8198" width="0.28515625" style="125" customWidth="1"/>
    <col min="8199" max="8199" width="2.42578125" style="125" customWidth="1"/>
    <col min="8200" max="8200" width="2.28515625" style="125" customWidth="1"/>
    <col min="8201" max="8201" width="9.5703125" style="125" customWidth="1"/>
    <col min="8202" max="8202" width="12.5703125" style="125" customWidth="1"/>
    <col min="8203" max="8203" width="0.5703125" style="125" customWidth="1"/>
    <col min="8204" max="8205" width="2.28515625" style="125" customWidth="1"/>
    <col min="8206" max="8206" width="4.42578125" style="125" customWidth="1"/>
    <col min="8207" max="8207" width="5" style="125" customWidth="1"/>
    <col min="8208" max="8208" width="9.28515625" style="125" customWidth="1"/>
    <col min="8209" max="8209" width="5.7109375" style="125" customWidth="1"/>
    <col min="8210" max="8210" width="13.85546875" style="125" customWidth="1"/>
    <col min="8211" max="8211" width="0.28515625" style="125" customWidth="1"/>
    <col min="8212" max="8448" width="8.140625" style="125"/>
    <col min="8449" max="8449" width="2.28515625" style="125" customWidth="1"/>
    <col min="8450" max="8450" width="1.85546875" style="125" customWidth="1"/>
    <col min="8451" max="8451" width="3" style="125" customWidth="1"/>
    <col min="8452" max="8452" width="8.5703125" style="125" customWidth="1"/>
    <col min="8453" max="8453" width="12.28515625" style="125" customWidth="1"/>
    <col min="8454" max="8454" width="0.28515625" style="125" customWidth="1"/>
    <col min="8455" max="8455" width="2.42578125" style="125" customWidth="1"/>
    <col min="8456" max="8456" width="2.28515625" style="125" customWidth="1"/>
    <col min="8457" max="8457" width="9.5703125" style="125" customWidth="1"/>
    <col min="8458" max="8458" width="12.5703125" style="125" customWidth="1"/>
    <col min="8459" max="8459" width="0.5703125" style="125" customWidth="1"/>
    <col min="8460" max="8461" width="2.28515625" style="125" customWidth="1"/>
    <col min="8462" max="8462" width="4.42578125" style="125" customWidth="1"/>
    <col min="8463" max="8463" width="5" style="125" customWidth="1"/>
    <col min="8464" max="8464" width="9.28515625" style="125" customWidth="1"/>
    <col min="8465" max="8465" width="5.7109375" style="125" customWidth="1"/>
    <col min="8466" max="8466" width="13.85546875" style="125" customWidth="1"/>
    <col min="8467" max="8467" width="0.28515625" style="125" customWidth="1"/>
    <col min="8468" max="8704" width="8.140625" style="125"/>
    <col min="8705" max="8705" width="2.28515625" style="125" customWidth="1"/>
    <col min="8706" max="8706" width="1.85546875" style="125" customWidth="1"/>
    <col min="8707" max="8707" width="3" style="125" customWidth="1"/>
    <col min="8708" max="8708" width="8.5703125" style="125" customWidth="1"/>
    <col min="8709" max="8709" width="12.28515625" style="125" customWidth="1"/>
    <col min="8710" max="8710" width="0.28515625" style="125" customWidth="1"/>
    <col min="8711" max="8711" width="2.42578125" style="125" customWidth="1"/>
    <col min="8712" max="8712" width="2.28515625" style="125" customWidth="1"/>
    <col min="8713" max="8713" width="9.5703125" style="125" customWidth="1"/>
    <col min="8714" max="8714" width="12.5703125" style="125" customWidth="1"/>
    <col min="8715" max="8715" width="0.5703125" style="125" customWidth="1"/>
    <col min="8716" max="8717" width="2.28515625" style="125" customWidth="1"/>
    <col min="8718" max="8718" width="4.42578125" style="125" customWidth="1"/>
    <col min="8719" max="8719" width="5" style="125" customWidth="1"/>
    <col min="8720" max="8720" width="9.28515625" style="125" customWidth="1"/>
    <col min="8721" max="8721" width="5.7109375" style="125" customWidth="1"/>
    <col min="8722" max="8722" width="13.85546875" style="125" customWidth="1"/>
    <col min="8723" max="8723" width="0.28515625" style="125" customWidth="1"/>
    <col min="8724" max="8960" width="8.140625" style="125"/>
    <col min="8961" max="8961" width="2.28515625" style="125" customWidth="1"/>
    <col min="8962" max="8962" width="1.85546875" style="125" customWidth="1"/>
    <col min="8963" max="8963" width="3" style="125" customWidth="1"/>
    <col min="8964" max="8964" width="8.5703125" style="125" customWidth="1"/>
    <col min="8965" max="8965" width="12.28515625" style="125" customWidth="1"/>
    <col min="8966" max="8966" width="0.28515625" style="125" customWidth="1"/>
    <col min="8967" max="8967" width="2.42578125" style="125" customWidth="1"/>
    <col min="8968" max="8968" width="2.28515625" style="125" customWidth="1"/>
    <col min="8969" max="8969" width="9.5703125" style="125" customWidth="1"/>
    <col min="8970" max="8970" width="12.5703125" style="125" customWidth="1"/>
    <col min="8971" max="8971" width="0.5703125" style="125" customWidth="1"/>
    <col min="8972" max="8973" width="2.28515625" style="125" customWidth="1"/>
    <col min="8974" max="8974" width="4.42578125" style="125" customWidth="1"/>
    <col min="8975" max="8975" width="5" style="125" customWidth="1"/>
    <col min="8976" max="8976" width="9.28515625" style="125" customWidth="1"/>
    <col min="8977" max="8977" width="5.7109375" style="125" customWidth="1"/>
    <col min="8978" max="8978" width="13.85546875" style="125" customWidth="1"/>
    <col min="8979" max="8979" width="0.28515625" style="125" customWidth="1"/>
    <col min="8980" max="9216" width="8.140625" style="125"/>
    <col min="9217" max="9217" width="2.28515625" style="125" customWidth="1"/>
    <col min="9218" max="9218" width="1.85546875" style="125" customWidth="1"/>
    <col min="9219" max="9219" width="3" style="125" customWidth="1"/>
    <col min="9220" max="9220" width="8.5703125" style="125" customWidth="1"/>
    <col min="9221" max="9221" width="12.28515625" style="125" customWidth="1"/>
    <col min="9222" max="9222" width="0.28515625" style="125" customWidth="1"/>
    <col min="9223" max="9223" width="2.42578125" style="125" customWidth="1"/>
    <col min="9224" max="9224" width="2.28515625" style="125" customWidth="1"/>
    <col min="9225" max="9225" width="9.5703125" style="125" customWidth="1"/>
    <col min="9226" max="9226" width="12.5703125" style="125" customWidth="1"/>
    <col min="9227" max="9227" width="0.5703125" style="125" customWidth="1"/>
    <col min="9228" max="9229" width="2.28515625" style="125" customWidth="1"/>
    <col min="9230" max="9230" width="4.42578125" style="125" customWidth="1"/>
    <col min="9231" max="9231" width="5" style="125" customWidth="1"/>
    <col min="9232" max="9232" width="9.28515625" style="125" customWidth="1"/>
    <col min="9233" max="9233" width="5.7109375" style="125" customWidth="1"/>
    <col min="9234" max="9234" width="13.85546875" style="125" customWidth="1"/>
    <col min="9235" max="9235" width="0.28515625" style="125" customWidth="1"/>
    <col min="9236" max="9472" width="8.140625" style="125"/>
    <col min="9473" max="9473" width="2.28515625" style="125" customWidth="1"/>
    <col min="9474" max="9474" width="1.85546875" style="125" customWidth="1"/>
    <col min="9475" max="9475" width="3" style="125" customWidth="1"/>
    <col min="9476" max="9476" width="8.5703125" style="125" customWidth="1"/>
    <col min="9477" max="9477" width="12.28515625" style="125" customWidth="1"/>
    <col min="9478" max="9478" width="0.28515625" style="125" customWidth="1"/>
    <col min="9479" max="9479" width="2.42578125" style="125" customWidth="1"/>
    <col min="9480" max="9480" width="2.28515625" style="125" customWidth="1"/>
    <col min="9481" max="9481" width="9.5703125" style="125" customWidth="1"/>
    <col min="9482" max="9482" width="12.5703125" style="125" customWidth="1"/>
    <col min="9483" max="9483" width="0.5703125" style="125" customWidth="1"/>
    <col min="9484" max="9485" width="2.28515625" style="125" customWidth="1"/>
    <col min="9486" max="9486" width="4.42578125" style="125" customWidth="1"/>
    <col min="9487" max="9487" width="5" style="125" customWidth="1"/>
    <col min="9488" max="9488" width="9.28515625" style="125" customWidth="1"/>
    <col min="9489" max="9489" width="5.7109375" style="125" customWidth="1"/>
    <col min="9490" max="9490" width="13.85546875" style="125" customWidth="1"/>
    <col min="9491" max="9491" width="0.28515625" style="125" customWidth="1"/>
    <col min="9492" max="9728" width="8.140625" style="125"/>
    <col min="9729" max="9729" width="2.28515625" style="125" customWidth="1"/>
    <col min="9730" max="9730" width="1.85546875" style="125" customWidth="1"/>
    <col min="9731" max="9731" width="3" style="125" customWidth="1"/>
    <col min="9732" max="9732" width="8.5703125" style="125" customWidth="1"/>
    <col min="9733" max="9733" width="12.28515625" style="125" customWidth="1"/>
    <col min="9734" max="9734" width="0.28515625" style="125" customWidth="1"/>
    <col min="9735" max="9735" width="2.42578125" style="125" customWidth="1"/>
    <col min="9736" max="9736" width="2.28515625" style="125" customWidth="1"/>
    <col min="9737" max="9737" width="9.5703125" style="125" customWidth="1"/>
    <col min="9738" max="9738" width="12.5703125" style="125" customWidth="1"/>
    <col min="9739" max="9739" width="0.5703125" style="125" customWidth="1"/>
    <col min="9740" max="9741" width="2.28515625" style="125" customWidth="1"/>
    <col min="9742" max="9742" width="4.42578125" style="125" customWidth="1"/>
    <col min="9743" max="9743" width="5" style="125" customWidth="1"/>
    <col min="9744" max="9744" width="9.28515625" style="125" customWidth="1"/>
    <col min="9745" max="9745" width="5.7109375" style="125" customWidth="1"/>
    <col min="9746" max="9746" width="13.85546875" style="125" customWidth="1"/>
    <col min="9747" max="9747" width="0.28515625" style="125" customWidth="1"/>
    <col min="9748" max="9984" width="8.140625" style="125"/>
    <col min="9985" max="9985" width="2.28515625" style="125" customWidth="1"/>
    <col min="9986" max="9986" width="1.85546875" style="125" customWidth="1"/>
    <col min="9987" max="9987" width="3" style="125" customWidth="1"/>
    <col min="9988" max="9988" width="8.5703125" style="125" customWidth="1"/>
    <col min="9989" max="9989" width="12.28515625" style="125" customWidth="1"/>
    <col min="9990" max="9990" width="0.28515625" style="125" customWidth="1"/>
    <col min="9991" max="9991" width="2.42578125" style="125" customWidth="1"/>
    <col min="9992" max="9992" width="2.28515625" style="125" customWidth="1"/>
    <col min="9993" max="9993" width="9.5703125" style="125" customWidth="1"/>
    <col min="9994" max="9994" width="12.5703125" style="125" customWidth="1"/>
    <col min="9995" max="9995" width="0.5703125" style="125" customWidth="1"/>
    <col min="9996" max="9997" width="2.28515625" style="125" customWidth="1"/>
    <col min="9998" max="9998" width="4.42578125" style="125" customWidth="1"/>
    <col min="9999" max="9999" width="5" style="125" customWidth="1"/>
    <col min="10000" max="10000" width="9.28515625" style="125" customWidth="1"/>
    <col min="10001" max="10001" width="5.7109375" style="125" customWidth="1"/>
    <col min="10002" max="10002" width="13.85546875" style="125" customWidth="1"/>
    <col min="10003" max="10003" width="0.28515625" style="125" customWidth="1"/>
    <col min="10004" max="10240" width="8.140625" style="125"/>
    <col min="10241" max="10241" width="2.28515625" style="125" customWidth="1"/>
    <col min="10242" max="10242" width="1.85546875" style="125" customWidth="1"/>
    <col min="10243" max="10243" width="3" style="125" customWidth="1"/>
    <col min="10244" max="10244" width="8.5703125" style="125" customWidth="1"/>
    <col min="10245" max="10245" width="12.28515625" style="125" customWidth="1"/>
    <col min="10246" max="10246" width="0.28515625" style="125" customWidth="1"/>
    <col min="10247" max="10247" width="2.42578125" style="125" customWidth="1"/>
    <col min="10248" max="10248" width="2.28515625" style="125" customWidth="1"/>
    <col min="10249" max="10249" width="9.5703125" style="125" customWidth="1"/>
    <col min="10250" max="10250" width="12.5703125" style="125" customWidth="1"/>
    <col min="10251" max="10251" width="0.5703125" style="125" customWidth="1"/>
    <col min="10252" max="10253" width="2.28515625" style="125" customWidth="1"/>
    <col min="10254" max="10254" width="4.42578125" style="125" customWidth="1"/>
    <col min="10255" max="10255" width="5" style="125" customWidth="1"/>
    <col min="10256" max="10256" width="9.28515625" style="125" customWidth="1"/>
    <col min="10257" max="10257" width="5.7109375" style="125" customWidth="1"/>
    <col min="10258" max="10258" width="13.85546875" style="125" customWidth="1"/>
    <col min="10259" max="10259" width="0.28515625" style="125" customWidth="1"/>
    <col min="10260" max="10496" width="8.140625" style="125"/>
    <col min="10497" max="10497" width="2.28515625" style="125" customWidth="1"/>
    <col min="10498" max="10498" width="1.85546875" style="125" customWidth="1"/>
    <col min="10499" max="10499" width="3" style="125" customWidth="1"/>
    <col min="10500" max="10500" width="8.5703125" style="125" customWidth="1"/>
    <col min="10501" max="10501" width="12.28515625" style="125" customWidth="1"/>
    <col min="10502" max="10502" width="0.28515625" style="125" customWidth="1"/>
    <col min="10503" max="10503" width="2.42578125" style="125" customWidth="1"/>
    <col min="10504" max="10504" width="2.28515625" style="125" customWidth="1"/>
    <col min="10505" max="10505" width="9.5703125" style="125" customWidth="1"/>
    <col min="10506" max="10506" width="12.5703125" style="125" customWidth="1"/>
    <col min="10507" max="10507" width="0.5703125" style="125" customWidth="1"/>
    <col min="10508" max="10509" width="2.28515625" style="125" customWidth="1"/>
    <col min="10510" max="10510" width="4.42578125" style="125" customWidth="1"/>
    <col min="10511" max="10511" width="5" style="125" customWidth="1"/>
    <col min="10512" max="10512" width="9.28515625" style="125" customWidth="1"/>
    <col min="10513" max="10513" width="5.7109375" style="125" customWidth="1"/>
    <col min="10514" max="10514" width="13.85546875" style="125" customWidth="1"/>
    <col min="10515" max="10515" width="0.28515625" style="125" customWidth="1"/>
    <col min="10516" max="10752" width="8.140625" style="125"/>
    <col min="10753" max="10753" width="2.28515625" style="125" customWidth="1"/>
    <col min="10754" max="10754" width="1.85546875" style="125" customWidth="1"/>
    <col min="10755" max="10755" width="3" style="125" customWidth="1"/>
    <col min="10756" max="10756" width="8.5703125" style="125" customWidth="1"/>
    <col min="10757" max="10757" width="12.28515625" style="125" customWidth="1"/>
    <col min="10758" max="10758" width="0.28515625" style="125" customWidth="1"/>
    <col min="10759" max="10759" width="2.42578125" style="125" customWidth="1"/>
    <col min="10760" max="10760" width="2.28515625" style="125" customWidth="1"/>
    <col min="10761" max="10761" width="9.5703125" style="125" customWidth="1"/>
    <col min="10762" max="10762" width="12.5703125" style="125" customWidth="1"/>
    <col min="10763" max="10763" width="0.5703125" style="125" customWidth="1"/>
    <col min="10764" max="10765" width="2.28515625" style="125" customWidth="1"/>
    <col min="10766" max="10766" width="4.42578125" style="125" customWidth="1"/>
    <col min="10767" max="10767" width="5" style="125" customWidth="1"/>
    <col min="10768" max="10768" width="9.28515625" style="125" customWidth="1"/>
    <col min="10769" max="10769" width="5.7109375" style="125" customWidth="1"/>
    <col min="10770" max="10770" width="13.85546875" style="125" customWidth="1"/>
    <col min="10771" max="10771" width="0.28515625" style="125" customWidth="1"/>
    <col min="10772" max="11008" width="8.140625" style="125"/>
    <col min="11009" max="11009" width="2.28515625" style="125" customWidth="1"/>
    <col min="11010" max="11010" width="1.85546875" style="125" customWidth="1"/>
    <col min="11011" max="11011" width="3" style="125" customWidth="1"/>
    <col min="11012" max="11012" width="8.5703125" style="125" customWidth="1"/>
    <col min="11013" max="11013" width="12.28515625" style="125" customWidth="1"/>
    <col min="11014" max="11014" width="0.28515625" style="125" customWidth="1"/>
    <col min="11015" max="11015" width="2.42578125" style="125" customWidth="1"/>
    <col min="11016" max="11016" width="2.28515625" style="125" customWidth="1"/>
    <col min="11017" max="11017" width="9.5703125" style="125" customWidth="1"/>
    <col min="11018" max="11018" width="12.5703125" style="125" customWidth="1"/>
    <col min="11019" max="11019" width="0.5703125" style="125" customWidth="1"/>
    <col min="11020" max="11021" width="2.28515625" style="125" customWidth="1"/>
    <col min="11022" max="11022" width="4.42578125" style="125" customWidth="1"/>
    <col min="11023" max="11023" width="5" style="125" customWidth="1"/>
    <col min="11024" max="11024" width="9.28515625" style="125" customWidth="1"/>
    <col min="11025" max="11025" width="5.7109375" style="125" customWidth="1"/>
    <col min="11026" max="11026" width="13.85546875" style="125" customWidth="1"/>
    <col min="11027" max="11027" width="0.28515625" style="125" customWidth="1"/>
    <col min="11028" max="11264" width="8.140625" style="125"/>
    <col min="11265" max="11265" width="2.28515625" style="125" customWidth="1"/>
    <col min="11266" max="11266" width="1.85546875" style="125" customWidth="1"/>
    <col min="11267" max="11267" width="3" style="125" customWidth="1"/>
    <col min="11268" max="11268" width="8.5703125" style="125" customWidth="1"/>
    <col min="11269" max="11269" width="12.28515625" style="125" customWidth="1"/>
    <col min="11270" max="11270" width="0.28515625" style="125" customWidth="1"/>
    <col min="11271" max="11271" width="2.42578125" style="125" customWidth="1"/>
    <col min="11272" max="11272" width="2.28515625" style="125" customWidth="1"/>
    <col min="11273" max="11273" width="9.5703125" style="125" customWidth="1"/>
    <col min="11274" max="11274" width="12.5703125" style="125" customWidth="1"/>
    <col min="11275" max="11275" width="0.5703125" style="125" customWidth="1"/>
    <col min="11276" max="11277" width="2.28515625" style="125" customWidth="1"/>
    <col min="11278" max="11278" width="4.42578125" style="125" customWidth="1"/>
    <col min="11279" max="11279" width="5" style="125" customWidth="1"/>
    <col min="11280" max="11280" width="9.28515625" style="125" customWidth="1"/>
    <col min="11281" max="11281" width="5.7109375" style="125" customWidth="1"/>
    <col min="11282" max="11282" width="13.85546875" style="125" customWidth="1"/>
    <col min="11283" max="11283" width="0.28515625" style="125" customWidth="1"/>
    <col min="11284" max="11520" width="8.140625" style="125"/>
    <col min="11521" max="11521" width="2.28515625" style="125" customWidth="1"/>
    <col min="11522" max="11522" width="1.85546875" style="125" customWidth="1"/>
    <col min="11523" max="11523" width="3" style="125" customWidth="1"/>
    <col min="11524" max="11524" width="8.5703125" style="125" customWidth="1"/>
    <col min="11525" max="11525" width="12.28515625" style="125" customWidth="1"/>
    <col min="11526" max="11526" width="0.28515625" style="125" customWidth="1"/>
    <col min="11527" max="11527" width="2.42578125" style="125" customWidth="1"/>
    <col min="11528" max="11528" width="2.28515625" style="125" customWidth="1"/>
    <col min="11529" max="11529" width="9.5703125" style="125" customWidth="1"/>
    <col min="11530" max="11530" width="12.5703125" style="125" customWidth="1"/>
    <col min="11531" max="11531" width="0.5703125" style="125" customWidth="1"/>
    <col min="11532" max="11533" width="2.28515625" style="125" customWidth="1"/>
    <col min="11534" max="11534" width="4.42578125" style="125" customWidth="1"/>
    <col min="11535" max="11535" width="5" style="125" customWidth="1"/>
    <col min="11536" max="11536" width="9.28515625" style="125" customWidth="1"/>
    <col min="11537" max="11537" width="5.7109375" style="125" customWidth="1"/>
    <col min="11538" max="11538" width="13.85546875" style="125" customWidth="1"/>
    <col min="11539" max="11539" width="0.28515625" style="125" customWidth="1"/>
    <col min="11540" max="11776" width="8.140625" style="125"/>
    <col min="11777" max="11777" width="2.28515625" style="125" customWidth="1"/>
    <col min="11778" max="11778" width="1.85546875" style="125" customWidth="1"/>
    <col min="11779" max="11779" width="3" style="125" customWidth="1"/>
    <col min="11780" max="11780" width="8.5703125" style="125" customWidth="1"/>
    <col min="11781" max="11781" width="12.28515625" style="125" customWidth="1"/>
    <col min="11782" max="11782" width="0.28515625" style="125" customWidth="1"/>
    <col min="11783" max="11783" width="2.42578125" style="125" customWidth="1"/>
    <col min="11784" max="11784" width="2.28515625" style="125" customWidth="1"/>
    <col min="11785" max="11785" width="9.5703125" style="125" customWidth="1"/>
    <col min="11786" max="11786" width="12.5703125" style="125" customWidth="1"/>
    <col min="11787" max="11787" width="0.5703125" style="125" customWidth="1"/>
    <col min="11788" max="11789" width="2.28515625" style="125" customWidth="1"/>
    <col min="11790" max="11790" width="4.42578125" style="125" customWidth="1"/>
    <col min="11791" max="11791" width="5" style="125" customWidth="1"/>
    <col min="11792" max="11792" width="9.28515625" style="125" customWidth="1"/>
    <col min="11793" max="11793" width="5.7109375" style="125" customWidth="1"/>
    <col min="11794" max="11794" width="13.85546875" style="125" customWidth="1"/>
    <col min="11795" max="11795" width="0.28515625" style="125" customWidth="1"/>
    <col min="11796" max="12032" width="8.140625" style="125"/>
    <col min="12033" max="12033" width="2.28515625" style="125" customWidth="1"/>
    <col min="12034" max="12034" width="1.85546875" style="125" customWidth="1"/>
    <col min="12035" max="12035" width="3" style="125" customWidth="1"/>
    <col min="12036" max="12036" width="8.5703125" style="125" customWidth="1"/>
    <col min="12037" max="12037" width="12.28515625" style="125" customWidth="1"/>
    <col min="12038" max="12038" width="0.28515625" style="125" customWidth="1"/>
    <col min="12039" max="12039" width="2.42578125" style="125" customWidth="1"/>
    <col min="12040" max="12040" width="2.28515625" style="125" customWidth="1"/>
    <col min="12041" max="12041" width="9.5703125" style="125" customWidth="1"/>
    <col min="12042" max="12042" width="12.5703125" style="125" customWidth="1"/>
    <col min="12043" max="12043" width="0.5703125" style="125" customWidth="1"/>
    <col min="12044" max="12045" width="2.28515625" style="125" customWidth="1"/>
    <col min="12046" max="12046" width="4.42578125" style="125" customWidth="1"/>
    <col min="12047" max="12047" width="5" style="125" customWidth="1"/>
    <col min="12048" max="12048" width="9.28515625" style="125" customWidth="1"/>
    <col min="12049" max="12049" width="5.7109375" style="125" customWidth="1"/>
    <col min="12050" max="12050" width="13.85546875" style="125" customWidth="1"/>
    <col min="12051" max="12051" width="0.28515625" style="125" customWidth="1"/>
    <col min="12052" max="12288" width="8.140625" style="125"/>
    <col min="12289" max="12289" width="2.28515625" style="125" customWidth="1"/>
    <col min="12290" max="12290" width="1.85546875" style="125" customWidth="1"/>
    <col min="12291" max="12291" width="3" style="125" customWidth="1"/>
    <col min="12292" max="12292" width="8.5703125" style="125" customWidth="1"/>
    <col min="12293" max="12293" width="12.28515625" style="125" customWidth="1"/>
    <col min="12294" max="12294" width="0.28515625" style="125" customWidth="1"/>
    <col min="12295" max="12295" width="2.42578125" style="125" customWidth="1"/>
    <col min="12296" max="12296" width="2.28515625" style="125" customWidth="1"/>
    <col min="12297" max="12297" width="9.5703125" style="125" customWidth="1"/>
    <col min="12298" max="12298" width="12.5703125" style="125" customWidth="1"/>
    <col min="12299" max="12299" width="0.5703125" style="125" customWidth="1"/>
    <col min="12300" max="12301" width="2.28515625" style="125" customWidth="1"/>
    <col min="12302" max="12302" width="4.42578125" style="125" customWidth="1"/>
    <col min="12303" max="12303" width="5" style="125" customWidth="1"/>
    <col min="12304" max="12304" width="9.28515625" style="125" customWidth="1"/>
    <col min="12305" max="12305" width="5.7109375" style="125" customWidth="1"/>
    <col min="12306" max="12306" width="13.85546875" style="125" customWidth="1"/>
    <col min="12307" max="12307" width="0.28515625" style="125" customWidth="1"/>
    <col min="12308" max="12544" width="8.140625" style="125"/>
    <col min="12545" max="12545" width="2.28515625" style="125" customWidth="1"/>
    <col min="12546" max="12546" width="1.85546875" style="125" customWidth="1"/>
    <col min="12547" max="12547" width="3" style="125" customWidth="1"/>
    <col min="12548" max="12548" width="8.5703125" style="125" customWidth="1"/>
    <col min="12549" max="12549" width="12.28515625" style="125" customWidth="1"/>
    <col min="12550" max="12550" width="0.28515625" style="125" customWidth="1"/>
    <col min="12551" max="12551" width="2.42578125" style="125" customWidth="1"/>
    <col min="12552" max="12552" width="2.28515625" style="125" customWidth="1"/>
    <col min="12553" max="12553" width="9.5703125" style="125" customWidth="1"/>
    <col min="12554" max="12554" width="12.5703125" style="125" customWidth="1"/>
    <col min="12555" max="12555" width="0.5703125" style="125" customWidth="1"/>
    <col min="12556" max="12557" width="2.28515625" style="125" customWidth="1"/>
    <col min="12558" max="12558" width="4.42578125" style="125" customWidth="1"/>
    <col min="12559" max="12559" width="5" style="125" customWidth="1"/>
    <col min="12560" max="12560" width="9.28515625" style="125" customWidth="1"/>
    <col min="12561" max="12561" width="5.7109375" style="125" customWidth="1"/>
    <col min="12562" max="12562" width="13.85546875" style="125" customWidth="1"/>
    <col min="12563" max="12563" width="0.28515625" style="125" customWidth="1"/>
    <col min="12564" max="12800" width="8.140625" style="125"/>
    <col min="12801" max="12801" width="2.28515625" style="125" customWidth="1"/>
    <col min="12802" max="12802" width="1.85546875" style="125" customWidth="1"/>
    <col min="12803" max="12803" width="3" style="125" customWidth="1"/>
    <col min="12804" max="12804" width="8.5703125" style="125" customWidth="1"/>
    <col min="12805" max="12805" width="12.28515625" style="125" customWidth="1"/>
    <col min="12806" max="12806" width="0.28515625" style="125" customWidth="1"/>
    <col min="12807" max="12807" width="2.42578125" style="125" customWidth="1"/>
    <col min="12808" max="12808" width="2.28515625" style="125" customWidth="1"/>
    <col min="12809" max="12809" width="9.5703125" style="125" customWidth="1"/>
    <col min="12810" max="12810" width="12.5703125" style="125" customWidth="1"/>
    <col min="12811" max="12811" width="0.5703125" style="125" customWidth="1"/>
    <col min="12812" max="12813" width="2.28515625" style="125" customWidth="1"/>
    <col min="12814" max="12814" width="4.42578125" style="125" customWidth="1"/>
    <col min="12815" max="12815" width="5" style="125" customWidth="1"/>
    <col min="12816" max="12816" width="9.28515625" style="125" customWidth="1"/>
    <col min="12817" max="12817" width="5.7109375" style="125" customWidth="1"/>
    <col min="12818" max="12818" width="13.85546875" style="125" customWidth="1"/>
    <col min="12819" max="12819" width="0.28515625" style="125" customWidth="1"/>
    <col min="12820" max="13056" width="8.140625" style="125"/>
    <col min="13057" max="13057" width="2.28515625" style="125" customWidth="1"/>
    <col min="13058" max="13058" width="1.85546875" style="125" customWidth="1"/>
    <col min="13059" max="13059" width="3" style="125" customWidth="1"/>
    <col min="13060" max="13060" width="8.5703125" style="125" customWidth="1"/>
    <col min="13061" max="13061" width="12.28515625" style="125" customWidth="1"/>
    <col min="13062" max="13062" width="0.28515625" style="125" customWidth="1"/>
    <col min="13063" max="13063" width="2.42578125" style="125" customWidth="1"/>
    <col min="13064" max="13064" width="2.28515625" style="125" customWidth="1"/>
    <col min="13065" max="13065" width="9.5703125" style="125" customWidth="1"/>
    <col min="13066" max="13066" width="12.5703125" style="125" customWidth="1"/>
    <col min="13067" max="13067" width="0.5703125" style="125" customWidth="1"/>
    <col min="13068" max="13069" width="2.28515625" style="125" customWidth="1"/>
    <col min="13070" max="13070" width="4.42578125" style="125" customWidth="1"/>
    <col min="13071" max="13071" width="5" style="125" customWidth="1"/>
    <col min="13072" max="13072" width="9.28515625" style="125" customWidth="1"/>
    <col min="13073" max="13073" width="5.7109375" style="125" customWidth="1"/>
    <col min="13074" max="13074" width="13.85546875" style="125" customWidth="1"/>
    <col min="13075" max="13075" width="0.28515625" style="125" customWidth="1"/>
    <col min="13076" max="13312" width="8.140625" style="125"/>
    <col min="13313" max="13313" width="2.28515625" style="125" customWidth="1"/>
    <col min="13314" max="13314" width="1.85546875" style="125" customWidth="1"/>
    <col min="13315" max="13315" width="3" style="125" customWidth="1"/>
    <col min="13316" max="13316" width="8.5703125" style="125" customWidth="1"/>
    <col min="13317" max="13317" width="12.28515625" style="125" customWidth="1"/>
    <col min="13318" max="13318" width="0.28515625" style="125" customWidth="1"/>
    <col min="13319" max="13319" width="2.42578125" style="125" customWidth="1"/>
    <col min="13320" max="13320" width="2.28515625" style="125" customWidth="1"/>
    <col min="13321" max="13321" width="9.5703125" style="125" customWidth="1"/>
    <col min="13322" max="13322" width="12.5703125" style="125" customWidth="1"/>
    <col min="13323" max="13323" width="0.5703125" style="125" customWidth="1"/>
    <col min="13324" max="13325" width="2.28515625" style="125" customWidth="1"/>
    <col min="13326" max="13326" width="4.42578125" style="125" customWidth="1"/>
    <col min="13327" max="13327" width="5" style="125" customWidth="1"/>
    <col min="13328" max="13328" width="9.28515625" style="125" customWidth="1"/>
    <col min="13329" max="13329" width="5.7109375" style="125" customWidth="1"/>
    <col min="13330" max="13330" width="13.85546875" style="125" customWidth="1"/>
    <col min="13331" max="13331" width="0.28515625" style="125" customWidth="1"/>
    <col min="13332" max="13568" width="8.140625" style="125"/>
    <col min="13569" max="13569" width="2.28515625" style="125" customWidth="1"/>
    <col min="13570" max="13570" width="1.85546875" style="125" customWidth="1"/>
    <col min="13571" max="13571" width="3" style="125" customWidth="1"/>
    <col min="13572" max="13572" width="8.5703125" style="125" customWidth="1"/>
    <col min="13573" max="13573" width="12.28515625" style="125" customWidth="1"/>
    <col min="13574" max="13574" width="0.28515625" style="125" customWidth="1"/>
    <col min="13575" max="13575" width="2.42578125" style="125" customWidth="1"/>
    <col min="13576" max="13576" width="2.28515625" style="125" customWidth="1"/>
    <col min="13577" max="13577" width="9.5703125" style="125" customWidth="1"/>
    <col min="13578" max="13578" width="12.5703125" style="125" customWidth="1"/>
    <col min="13579" max="13579" width="0.5703125" style="125" customWidth="1"/>
    <col min="13580" max="13581" width="2.28515625" style="125" customWidth="1"/>
    <col min="13582" max="13582" width="4.42578125" style="125" customWidth="1"/>
    <col min="13583" max="13583" width="5" style="125" customWidth="1"/>
    <col min="13584" max="13584" width="9.28515625" style="125" customWidth="1"/>
    <col min="13585" max="13585" width="5.7109375" style="125" customWidth="1"/>
    <col min="13586" max="13586" width="13.85546875" style="125" customWidth="1"/>
    <col min="13587" max="13587" width="0.28515625" style="125" customWidth="1"/>
    <col min="13588" max="13824" width="8.140625" style="125"/>
    <col min="13825" max="13825" width="2.28515625" style="125" customWidth="1"/>
    <col min="13826" max="13826" width="1.85546875" style="125" customWidth="1"/>
    <col min="13827" max="13827" width="3" style="125" customWidth="1"/>
    <col min="13828" max="13828" width="8.5703125" style="125" customWidth="1"/>
    <col min="13829" max="13829" width="12.28515625" style="125" customWidth="1"/>
    <col min="13830" max="13830" width="0.28515625" style="125" customWidth="1"/>
    <col min="13831" max="13831" width="2.42578125" style="125" customWidth="1"/>
    <col min="13832" max="13832" width="2.28515625" style="125" customWidth="1"/>
    <col min="13833" max="13833" width="9.5703125" style="125" customWidth="1"/>
    <col min="13834" max="13834" width="12.5703125" style="125" customWidth="1"/>
    <col min="13835" max="13835" width="0.5703125" style="125" customWidth="1"/>
    <col min="13836" max="13837" width="2.28515625" style="125" customWidth="1"/>
    <col min="13838" max="13838" width="4.42578125" style="125" customWidth="1"/>
    <col min="13839" max="13839" width="5" style="125" customWidth="1"/>
    <col min="13840" max="13840" width="9.28515625" style="125" customWidth="1"/>
    <col min="13841" max="13841" width="5.7109375" style="125" customWidth="1"/>
    <col min="13842" max="13842" width="13.85546875" style="125" customWidth="1"/>
    <col min="13843" max="13843" width="0.28515625" style="125" customWidth="1"/>
    <col min="13844" max="14080" width="8.140625" style="125"/>
    <col min="14081" max="14081" width="2.28515625" style="125" customWidth="1"/>
    <col min="14082" max="14082" width="1.85546875" style="125" customWidth="1"/>
    <col min="14083" max="14083" width="3" style="125" customWidth="1"/>
    <col min="14084" max="14084" width="8.5703125" style="125" customWidth="1"/>
    <col min="14085" max="14085" width="12.28515625" style="125" customWidth="1"/>
    <col min="14086" max="14086" width="0.28515625" style="125" customWidth="1"/>
    <col min="14087" max="14087" width="2.42578125" style="125" customWidth="1"/>
    <col min="14088" max="14088" width="2.28515625" style="125" customWidth="1"/>
    <col min="14089" max="14089" width="9.5703125" style="125" customWidth="1"/>
    <col min="14090" max="14090" width="12.5703125" style="125" customWidth="1"/>
    <col min="14091" max="14091" width="0.5703125" style="125" customWidth="1"/>
    <col min="14092" max="14093" width="2.28515625" style="125" customWidth="1"/>
    <col min="14094" max="14094" width="4.42578125" style="125" customWidth="1"/>
    <col min="14095" max="14095" width="5" style="125" customWidth="1"/>
    <col min="14096" max="14096" width="9.28515625" style="125" customWidth="1"/>
    <col min="14097" max="14097" width="5.7109375" style="125" customWidth="1"/>
    <col min="14098" max="14098" width="13.85546875" style="125" customWidth="1"/>
    <col min="14099" max="14099" width="0.28515625" style="125" customWidth="1"/>
    <col min="14100" max="14336" width="8.140625" style="125"/>
    <col min="14337" max="14337" width="2.28515625" style="125" customWidth="1"/>
    <col min="14338" max="14338" width="1.85546875" style="125" customWidth="1"/>
    <col min="14339" max="14339" width="3" style="125" customWidth="1"/>
    <col min="14340" max="14340" width="8.5703125" style="125" customWidth="1"/>
    <col min="14341" max="14341" width="12.28515625" style="125" customWidth="1"/>
    <col min="14342" max="14342" width="0.28515625" style="125" customWidth="1"/>
    <col min="14343" max="14343" width="2.42578125" style="125" customWidth="1"/>
    <col min="14344" max="14344" width="2.28515625" style="125" customWidth="1"/>
    <col min="14345" max="14345" width="9.5703125" style="125" customWidth="1"/>
    <col min="14346" max="14346" width="12.5703125" style="125" customWidth="1"/>
    <col min="14347" max="14347" width="0.5703125" style="125" customWidth="1"/>
    <col min="14348" max="14349" width="2.28515625" style="125" customWidth="1"/>
    <col min="14350" max="14350" width="4.42578125" style="125" customWidth="1"/>
    <col min="14351" max="14351" width="5" style="125" customWidth="1"/>
    <col min="14352" max="14352" width="9.28515625" style="125" customWidth="1"/>
    <col min="14353" max="14353" width="5.7109375" style="125" customWidth="1"/>
    <col min="14354" max="14354" width="13.85546875" style="125" customWidth="1"/>
    <col min="14355" max="14355" width="0.28515625" style="125" customWidth="1"/>
    <col min="14356" max="14592" width="8.140625" style="125"/>
    <col min="14593" max="14593" width="2.28515625" style="125" customWidth="1"/>
    <col min="14594" max="14594" width="1.85546875" style="125" customWidth="1"/>
    <col min="14595" max="14595" width="3" style="125" customWidth="1"/>
    <col min="14596" max="14596" width="8.5703125" style="125" customWidth="1"/>
    <col min="14597" max="14597" width="12.28515625" style="125" customWidth="1"/>
    <col min="14598" max="14598" width="0.28515625" style="125" customWidth="1"/>
    <col min="14599" max="14599" width="2.42578125" style="125" customWidth="1"/>
    <col min="14600" max="14600" width="2.28515625" style="125" customWidth="1"/>
    <col min="14601" max="14601" width="9.5703125" style="125" customWidth="1"/>
    <col min="14602" max="14602" width="12.5703125" style="125" customWidth="1"/>
    <col min="14603" max="14603" width="0.5703125" style="125" customWidth="1"/>
    <col min="14604" max="14605" width="2.28515625" style="125" customWidth="1"/>
    <col min="14606" max="14606" width="4.42578125" style="125" customWidth="1"/>
    <col min="14607" max="14607" width="5" style="125" customWidth="1"/>
    <col min="14608" max="14608" width="9.28515625" style="125" customWidth="1"/>
    <col min="14609" max="14609" width="5.7109375" style="125" customWidth="1"/>
    <col min="14610" max="14610" width="13.85546875" style="125" customWidth="1"/>
    <col min="14611" max="14611" width="0.28515625" style="125" customWidth="1"/>
    <col min="14612" max="14848" width="8.140625" style="125"/>
    <col min="14849" max="14849" width="2.28515625" style="125" customWidth="1"/>
    <col min="14850" max="14850" width="1.85546875" style="125" customWidth="1"/>
    <col min="14851" max="14851" width="3" style="125" customWidth="1"/>
    <col min="14852" max="14852" width="8.5703125" style="125" customWidth="1"/>
    <col min="14853" max="14853" width="12.28515625" style="125" customWidth="1"/>
    <col min="14854" max="14854" width="0.28515625" style="125" customWidth="1"/>
    <col min="14855" max="14855" width="2.42578125" style="125" customWidth="1"/>
    <col min="14856" max="14856" width="2.28515625" style="125" customWidth="1"/>
    <col min="14857" max="14857" width="9.5703125" style="125" customWidth="1"/>
    <col min="14858" max="14858" width="12.5703125" style="125" customWidth="1"/>
    <col min="14859" max="14859" width="0.5703125" style="125" customWidth="1"/>
    <col min="14860" max="14861" width="2.28515625" style="125" customWidth="1"/>
    <col min="14862" max="14862" width="4.42578125" style="125" customWidth="1"/>
    <col min="14863" max="14863" width="5" style="125" customWidth="1"/>
    <col min="14864" max="14864" width="9.28515625" style="125" customWidth="1"/>
    <col min="14865" max="14865" width="5.7109375" style="125" customWidth="1"/>
    <col min="14866" max="14866" width="13.85546875" style="125" customWidth="1"/>
    <col min="14867" max="14867" width="0.28515625" style="125" customWidth="1"/>
    <col min="14868" max="15104" width="8.140625" style="125"/>
    <col min="15105" max="15105" width="2.28515625" style="125" customWidth="1"/>
    <col min="15106" max="15106" width="1.85546875" style="125" customWidth="1"/>
    <col min="15107" max="15107" width="3" style="125" customWidth="1"/>
    <col min="15108" max="15108" width="8.5703125" style="125" customWidth="1"/>
    <col min="15109" max="15109" width="12.28515625" style="125" customWidth="1"/>
    <col min="15110" max="15110" width="0.28515625" style="125" customWidth="1"/>
    <col min="15111" max="15111" width="2.42578125" style="125" customWidth="1"/>
    <col min="15112" max="15112" width="2.28515625" style="125" customWidth="1"/>
    <col min="15113" max="15113" width="9.5703125" style="125" customWidth="1"/>
    <col min="15114" max="15114" width="12.5703125" style="125" customWidth="1"/>
    <col min="15115" max="15115" width="0.5703125" style="125" customWidth="1"/>
    <col min="15116" max="15117" width="2.28515625" style="125" customWidth="1"/>
    <col min="15118" max="15118" width="4.42578125" style="125" customWidth="1"/>
    <col min="15119" max="15119" width="5" style="125" customWidth="1"/>
    <col min="15120" max="15120" width="9.28515625" style="125" customWidth="1"/>
    <col min="15121" max="15121" width="5.7109375" style="125" customWidth="1"/>
    <col min="15122" max="15122" width="13.85546875" style="125" customWidth="1"/>
    <col min="15123" max="15123" width="0.28515625" style="125" customWidth="1"/>
    <col min="15124" max="15360" width="8.140625" style="125"/>
    <col min="15361" max="15361" width="2.28515625" style="125" customWidth="1"/>
    <col min="15362" max="15362" width="1.85546875" style="125" customWidth="1"/>
    <col min="15363" max="15363" width="3" style="125" customWidth="1"/>
    <col min="15364" max="15364" width="8.5703125" style="125" customWidth="1"/>
    <col min="15365" max="15365" width="12.28515625" style="125" customWidth="1"/>
    <col min="15366" max="15366" width="0.28515625" style="125" customWidth="1"/>
    <col min="15367" max="15367" width="2.42578125" style="125" customWidth="1"/>
    <col min="15368" max="15368" width="2.28515625" style="125" customWidth="1"/>
    <col min="15369" max="15369" width="9.5703125" style="125" customWidth="1"/>
    <col min="15370" max="15370" width="12.5703125" style="125" customWidth="1"/>
    <col min="15371" max="15371" width="0.5703125" style="125" customWidth="1"/>
    <col min="15372" max="15373" width="2.28515625" style="125" customWidth="1"/>
    <col min="15374" max="15374" width="4.42578125" style="125" customWidth="1"/>
    <col min="15375" max="15375" width="5" style="125" customWidth="1"/>
    <col min="15376" max="15376" width="9.28515625" style="125" customWidth="1"/>
    <col min="15377" max="15377" width="5.7109375" style="125" customWidth="1"/>
    <col min="15378" max="15378" width="13.85546875" style="125" customWidth="1"/>
    <col min="15379" max="15379" width="0.28515625" style="125" customWidth="1"/>
    <col min="15380" max="15616" width="8.140625" style="125"/>
    <col min="15617" max="15617" width="2.28515625" style="125" customWidth="1"/>
    <col min="15618" max="15618" width="1.85546875" style="125" customWidth="1"/>
    <col min="15619" max="15619" width="3" style="125" customWidth="1"/>
    <col min="15620" max="15620" width="8.5703125" style="125" customWidth="1"/>
    <col min="15621" max="15621" width="12.28515625" style="125" customWidth="1"/>
    <col min="15622" max="15622" width="0.28515625" style="125" customWidth="1"/>
    <col min="15623" max="15623" width="2.42578125" style="125" customWidth="1"/>
    <col min="15624" max="15624" width="2.28515625" style="125" customWidth="1"/>
    <col min="15625" max="15625" width="9.5703125" style="125" customWidth="1"/>
    <col min="15626" max="15626" width="12.5703125" style="125" customWidth="1"/>
    <col min="15627" max="15627" width="0.5703125" style="125" customWidth="1"/>
    <col min="15628" max="15629" width="2.28515625" style="125" customWidth="1"/>
    <col min="15630" max="15630" width="4.42578125" style="125" customWidth="1"/>
    <col min="15631" max="15631" width="5" style="125" customWidth="1"/>
    <col min="15632" max="15632" width="9.28515625" style="125" customWidth="1"/>
    <col min="15633" max="15633" width="5.7109375" style="125" customWidth="1"/>
    <col min="15634" max="15634" width="13.85546875" style="125" customWidth="1"/>
    <col min="15635" max="15635" width="0.28515625" style="125" customWidth="1"/>
    <col min="15636" max="15872" width="8.140625" style="125"/>
    <col min="15873" max="15873" width="2.28515625" style="125" customWidth="1"/>
    <col min="15874" max="15874" width="1.85546875" style="125" customWidth="1"/>
    <col min="15875" max="15875" width="3" style="125" customWidth="1"/>
    <col min="15876" max="15876" width="8.5703125" style="125" customWidth="1"/>
    <col min="15877" max="15877" width="12.28515625" style="125" customWidth="1"/>
    <col min="15878" max="15878" width="0.28515625" style="125" customWidth="1"/>
    <col min="15879" max="15879" width="2.42578125" style="125" customWidth="1"/>
    <col min="15880" max="15880" width="2.28515625" style="125" customWidth="1"/>
    <col min="15881" max="15881" width="9.5703125" style="125" customWidth="1"/>
    <col min="15882" max="15882" width="12.5703125" style="125" customWidth="1"/>
    <col min="15883" max="15883" width="0.5703125" style="125" customWidth="1"/>
    <col min="15884" max="15885" width="2.28515625" style="125" customWidth="1"/>
    <col min="15886" max="15886" width="4.42578125" style="125" customWidth="1"/>
    <col min="15887" max="15887" width="5" style="125" customWidth="1"/>
    <col min="15888" max="15888" width="9.28515625" style="125" customWidth="1"/>
    <col min="15889" max="15889" width="5.7109375" style="125" customWidth="1"/>
    <col min="15890" max="15890" width="13.85546875" style="125" customWidth="1"/>
    <col min="15891" max="15891" width="0.28515625" style="125" customWidth="1"/>
    <col min="15892" max="16128" width="8.140625" style="125"/>
    <col min="16129" max="16129" width="2.28515625" style="125" customWidth="1"/>
    <col min="16130" max="16130" width="1.85546875" style="125" customWidth="1"/>
    <col min="16131" max="16131" width="3" style="125" customWidth="1"/>
    <col min="16132" max="16132" width="8.5703125" style="125" customWidth="1"/>
    <col min="16133" max="16133" width="12.28515625" style="125" customWidth="1"/>
    <col min="16134" max="16134" width="0.28515625" style="125" customWidth="1"/>
    <col min="16135" max="16135" width="2.42578125" style="125" customWidth="1"/>
    <col min="16136" max="16136" width="2.28515625" style="125" customWidth="1"/>
    <col min="16137" max="16137" width="9.5703125" style="125" customWidth="1"/>
    <col min="16138" max="16138" width="12.5703125" style="125" customWidth="1"/>
    <col min="16139" max="16139" width="0.5703125" style="125" customWidth="1"/>
    <col min="16140" max="16141" width="2.28515625" style="125" customWidth="1"/>
    <col min="16142" max="16142" width="4.42578125" style="125" customWidth="1"/>
    <col min="16143" max="16143" width="5" style="125" customWidth="1"/>
    <col min="16144" max="16144" width="9.28515625" style="125" customWidth="1"/>
    <col min="16145" max="16145" width="5.7109375" style="125" customWidth="1"/>
    <col min="16146" max="16146" width="13.85546875" style="125" customWidth="1"/>
    <col min="16147" max="16147" width="0.28515625" style="125" customWidth="1"/>
    <col min="16148" max="16384" width="8.140625" style="125"/>
  </cols>
  <sheetData>
    <row r="1" spans="1:19" s="120" customFormat="1" ht="14.25" customHeight="1" x14ac:dyDescent="0.2">
      <c r="A1" s="168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70"/>
    </row>
    <row r="2" spans="1:19" s="120" customFormat="1" ht="21" customHeight="1" x14ac:dyDescent="0.35">
      <c r="A2" s="171"/>
      <c r="B2" s="172"/>
      <c r="C2" s="172"/>
      <c r="D2" s="172"/>
      <c r="E2" s="172"/>
      <c r="F2" s="172"/>
      <c r="G2" s="173" t="s">
        <v>846</v>
      </c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4"/>
    </row>
    <row r="3" spans="1:19" s="120" customFormat="1" ht="14.25" customHeight="1" x14ac:dyDescent="0.2">
      <c r="A3" s="175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7"/>
    </row>
    <row r="4" spans="1:19" s="120" customFormat="1" ht="9" customHeight="1" thickBot="1" x14ac:dyDescent="0.3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80"/>
    </row>
    <row r="5" spans="1:19" s="120" customFormat="1" ht="24.75" customHeight="1" x14ac:dyDescent="0.25">
      <c r="A5" s="181"/>
      <c r="B5" s="182" t="s">
        <v>847</v>
      </c>
      <c r="C5" s="182"/>
      <c r="D5" s="182"/>
      <c r="E5" s="420" t="s">
        <v>848</v>
      </c>
      <c r="F5" s="421"/>
      <c r="G5" s="421"/>
      <c r="H5" s="421"/>
      <c r="I5" s="421"/>
      <c r="J5" s="421"/>
      <c r="K5" s="421"/>
      <c r="L5" s="422"/>
      <c r="M5" s="182"/>
      <c r="N5" s="182"/>
      <c r="O5" s="423" t="s">
        <v>849</v>
      </c>
      <c r="P5" s="423"/>
      <c r="Q5" s="183"/>
      <c r="R5" s="184"/>
      <c r="S5" s="185"/>
    </row>
    <row r="6" spans="1:19" s="120" customFormat="1" ht="24.75" customHeight="1" x14ac:dyDescent="0.25">
      <c r="A6" s="181"/>
      <c r="B6" s="182" t="s">
        <v>850</v>
      </c>
      <c r="C6" s="182"/>
      <c r="D6" s="182"/>
      <c r="E6" s="424" t="s">
        <v>930</v>
      </c>
      <c r="F6" s="425"/>
      <c r="G6" s="425"/>
      <c r="H6" s="425"/>
      <c r="I6" s="425"/>
      <c r="J6" s="425"/>
      <c r="K6" s="425"/>
      <c r="L6" s="426"/>
      <c r="M6" s="182"/>
      <c r="N6" s="182"/>
      <c r="O6" s="423" t="s">
        <v>851</v>
      </c>
      <c r="P6" s="423"/>
      <c r="Q6" s="186"/>
      <c r="R6" s="185"/>
      <c r="S6" s="185"/>
    </row>
    <row r="7" spans="1:19" s="120" customFormat="1" ht="24.75" customHeight="1" thickBot="1" x14ac:dyDescent="0.3">
      <c r="A7" s="181"/>
      <c r="B7" s="182"/>
      <c r="C7" s="182"/>
      <c r="D7" s="182"/>
      <c r="E7" s="427" t="s">
        <v>852</v>
      </c>
      <c r="F7" s="428"/>
      <c r="G7" s="428"/>
      <c r="H7" s="428"/>
      <c r="I7" s="428"/>
      <c r="J7" s="428"/>
      <c r="K7" s="428"/>
      <c r="L7" s="429"/>
      <c r="M7" s="182"/>
      <c r="N7" s="182"/>
      <c r="O7" s="423" t="s">
        <v>853</v>
      </c>
      <c r="P7" s="423"/>
      <c r="Q7" s="187" t="s">
        <v>854</v>
      </c>
      <c r="R7" s="188"/>
      <c r="S7" s="185"/>
    </row>
    <row r="8" spans="1:19" s="120" customFormat="1" ht="24.75" customHeight="1" thickBot="1" x14ac:dyDescent="0.3">
      <c r="A8" s="181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423" t="s">
        <v>855</v>
      </c>
      <c r="P8" s="423"/>
      <c r="Q8" s="182" t="s">
        <v>856</v>
      </c>
      <c r="R8" s="182"/>
      <c r="S8" s="185"/>
    </row>
    <row r="9" spans="1:19" s="120" customFormat="1" ht="24.75" customHeight="1" thickBot="1" x14ac:dyDescent="0.3">
      <c r="A9" s="181"/>
      <c r="B9" s="182" t="s">
        <v>857</v>
      </c>
      <c r="C9" s="182"/>
      <c r="D9" s="182"/>
      <c r="E9" s="430" t="s">
        <v>858</v>
      </c>
      <c r="F9" s="431"/>
      <c r="G9" s="431"/>
      <c r="H9" s="431"/>
      <c r="I9" s="431"/>
      <c r="J9" s="431"/>
      <c r="K9" s="431"/>
      <c r="L9" s="432"/>
      <c r="M9" s="182"/>
      <c r="N9" s="182"/>
      <c r="O9" s="418"/>
      <c r="P9" s="419"/>
      <c r="Q9" s="189"/>
      <c r="R9" s="190"/>
      <c r="S9" s="185"/>
    </row>
    <row r="10" spans="1:19" s="120" customFormat="1" ht="24.75" customHeight="1" thickBot="1" x14ac:dyDescent="0.3">
      <c r="A10" s="181"/>
      <c r="B10" s="182" t="s">
        <v>859</v>
      </c>
      <c r="C10" s="182"/>
      <c r="D10" s="182"/>
      <c r="E10" s="415" t="s">
        <v>860</v>
      </c>
      <c r="F10" s="416"/>
      <c r="G10" s="416"/>
      <c r="H10" s="416"/>
      <c r="I10" s="416"/>
      <c r="J10" s="416"/>
      <c r="K10" s="416"/>
      <c r="L10" s="417"/>
      <c r="M10" s="182"/>
      <c r="N10" s="182"/>
      <c r="O10" s="418"/>
      <c r="P10" s="419"/>
      <c r="Q10" s="189"/>
      <c r="R10" s="190"/>
      <c r="S10" s="185"/>
    </row>
    <row r="11" spans="1:19" s="120" customFormat="1" ht="24.75" customHeight="1" thickBot="1" x14ac:dyDescent="0.3">
      <c r="A11" s="181"/>
      <c r="B11" s="182" t="s">
        <v>861</v>
      </c>
      <c r="C11" s="182"/>
      <c r="D11" s="182"/>
      <c r="E11" s="415" t="s">
        <v>862</v>
      </c>
      <c r="F11" s="416"/>
      <c r="G11" s="416"/>
      <c r="H11" s="416"/>
      <c r="I11" s="416"/>
      <c r="J11" s="416"/>
      <c r="K11" s="416"/>
      <c r="L11" s="417"/>
      <c r="M11" s="182"/>
      <c r="N11" s="182"/>
      <c r="O11" s="418"/>
      <c r="P11" s="419"/>
      <c r="Q11" s="189"/>
      <c r="R11" s="190"/>
      <c r="S11" s="185"/>
    </row>
    <row r="12" spans="1:19" s="120" customFormat="1" ht="24.75" customHeight="1" thickBot="1" x14ac:dyDescent="0.3">
      <c r="A12" s="181"/>
      <c r="B12" s="182" t="s">
        <v>863</v>
      </c>
      <c r="C12" s="182"/>
      <c r="D12" s="182"/>
      <c r="E12" s="434" t="s">
        <v>864</v>
      </c>
      <c r="F12" s="435"/>
      <c r="G12" s="435"/>
      <c r="H12" s="435"/>
      <c r="I12" s="435"/>
      <c r="J12" s="435"/>
      <c r="K12" s="435"/>
      <c r="L12" s="436"/>
      <c r="M12" s="182"/>
      <c r="N12" s="182"/>
      <c r="O12" s="437"/>
      <c r="P12" s="438"/>
      <c r="Q12" s="437"/>
      <c r="R12" s="438"/>
      <c r="S12" s="185"/>
    </row>
    <row r="13" spans="1:19" s="120" customFormat="1" ht="12.75" customHeight="1" thickBot="1" x14ac:dyDescent="0.3">
      <c r="A13" s="191"/>
      <c r="B13" s="192"/>
      <c r="C13" s="192"/>
      <c r="D13" s="192"/>
      <c r="E13" s="193"/>
      <c r="F13" s="192"/>
      <c r="G13" s="192"/>
      <c r="H13" s="192"/>
      <c r="I13" s="192"/>
      <c r="J13" s="192"/>
      <c r="K13" s="192"/>
      <c r="L13" s="192"/>
      <c r="M13" s="192"/>
      <c r="N13" s="192"/>
      <c r="O13" s="193"/>
      <c r="P13" s="193"/>
      <c r="Q13" s="193"/>
      <c r="R13" s="192"/>
      <c r="S13" s="194"/>
    </row>
    <row r="14" spans="1:19" s="120" customFormat="1" ht="18.75" customHeight="1" thickBot="1" x14ac:dyDescent="0.3">
      <c r="A14" s="181"/>
      <c r="B14" s="182"/>
      <c r="C14" s="182"/>
      <c r="D14" s="182"/>
      <c r="E14" s="195" t="s">
        <v>865</v>
      </c>
      <c r="F14" s="182"/>
      <c r="G14" s="182"/>
      <c r="H14" s="182"/>
      <c r="I14" s="195" t="s">
        <v>866</v>
      </c>
      <c r="J14" s="182"/>
      <c r="K14" s="182"/>
      <c r="L14" s="182"/>
      <c r="M14" s="182"/>
      <c r="N14" s="182"/>
      <c r="O14" s="423" t="s">
        <v>867</v>
      </c>
      <c r="P14" s="423"/>
      <c r="Q14" s="183"/>
      <c r="R14" s="196"/>
      <c r="S14" s="185"/>
    </row>
    <row r="15" spans="1:19" s="120" customFormat="1" ht="18.75" customHeight="1" thickBot="1" x14ac:dyDescent="0.3">
      <c r="A15" s="181"/>
      <c r="B15" s="182"/>
      <c r="C15" s="182"/>
      <c r="D15" s="182"/>
      <c r="E15" s="197"/>
      <c r="F15" s="182"/>
      <c r="G15" s="195"/>
      <c r="H15" s="182"/>
      <c r="I15" s="198" t="s">
        <v>868</v>
      </c>
      <c r="J15" s="182"/>
      <c r="K15" s="182"/>
      <c r="L15" s="182"/>
      <c r="M15" s="182"/>
      <c r="N15" s="182"/>
      <c r="O15" s="423" t="s">
        <v>869</v>
      </c>
      <c r="P15" s="423"/>
      <c r="Q15" s="187"/>
      <c r="R15" s="199"/>
      <c r="S15" s="185"/>
    </row>
    <row r="16" spans="1:19" s="120" customFormat="1" ht="9" customHeight="1" x14ac:dyDescent="0.25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182"/>
      <c r="P16" s="201"/>
      <c r="Q16" s="201"/>
      <c r="R16" s="201"/>
      <c r="S16" s="202"/>
    </row>
    <row r="17" spans="1:19" s="120" customFormat="1" ht="20.25" customHeight="1" x14ac:dyDescent="0.25">
      <c r="A17" s="203"/>
      <c r="B17" s="204"/>
      <c r="C17" s="204"/>
      <c r="D17" s="204"/>
      <c r="E17" s="205" t="s">
        <v>870</v>
      </c>
      <c r="F17" s="204"/>
      <c r="G17" s="204"/>
      <c r="H17" s="204"/>
      <c r="I17" s="204"/>
      <c r="J17" s="204"/>
      <c r="K17" s="204"/>
      <c r="L17" s="204"/>
      <c r="M17" s="204"/>
      <c r="N17" s="204"/>
      <c r="O17" s="179"/>
      <c r="P17" s="204"/>
      <c r="Q17" s="204"/>
      <c r="R17" s="204"/>
      <c r="S17" s="206"/>
    </row>
    <row r="18" spans="1:19" s="120" customFormat="1" ht="21.75" customHeight="1" x14ac:dyDescent="0.25">
      <c r="A18" s="207" t="s">
        <v>871</v>
      </c>
      <c r="B18" s="208"/>
      <c r="C18" s="208"/>
      <c r="D18" s="209"/>
      <c r="E18" s="210" t="s">
        <v>872</v>
      </c>
      <c r="F18" s="209"/>
      <c r="G18" s="210" t="s">
        <v>873</v>
      </c>
      <c r="H18" s="208"/>
      <c r="I18" s="209"/>
      <c r="J18" s="210" t="s">
        <v>874</v>
      </c>
      <c r="K18" s="208"/>
      <c r="L18" s="210" t="s">
        <v>875</v>
      </c>
      <c r="M18" s="208"/>
      <c r="N18" s="208"/>
      <c r="O18" s="208"/>
      <c r="P18" s="209"/>
      <c r="Q18" s="210" t="s">
        <v>876</v>
      </c>
      <c r="R18" s="208"/>
      <c r="S18" s="211"/>
    </row>
    <row r="19" spans="1:19" s="120" customFormat="1" ht="19.5" customHeight="1" x14ac:dyDescent="0.25">
      <c r="A19" s="212"/>
      <c r="B19" s="213"/>
      <c r="C19" s="213"/>
      <c r="D19" s="214">
        <v>0</v>
      </c>
      <c r="E19" s="215">
        <v>0</v>
      </c>
      <c r="F19" s="216"/>
      <c r="G19" s="217"/>
      <c r="H19" s="213"/>
      <c r="I19" s="214">
        <v>0</v>
      </c>
      <c r="J19" s="215">
        <v>0</v>
      </c>
      <c r="K19" s="218"/>
      <c r="L19" s="217"/>
      <c r="M19" s="213"/>
      <c r="N19" s="213"/>
      <c r="O19" s="219"/>
      <c r="P19" s="214">
        <v>0</v>
      </c>
      <c r="Q19" s="217"/>
      <c r="R19" s="220">
        <v>0</v>
      </c>
      <c r="S19" s="221"/>
    </row>
    <row r="20" spans="1:19" s="120" customFormat="1" ht="20.25" customHeight="1" x14ac:dyDescent="0.25">
      <c r="A20" s="203"/>
      <c r="B20" s="204"/>
      <c r="C20" s="204"/>
      <c r="D20" s="204"/>
      <c r="E20" s="205" t="s">
        <v>877</v>
      </c>
      <c r="F20" s="204"/>
      <c r="G20" s="204"/>
      <c r="H20" s="204"/>
      <c r="I20" s="204"/>
      <c r="J20" s="222" t="s">
        <v>878</v>
      </c>
      <c r="K20" s="204"/>
      <c r="L20" s="204"/>
      <c r="M20" s="204"/>
      <c r="N20" s="204"/>
      <c r="O20" s="201"/>
      <c r="P20" s="204"/>
      <c r="Q20" s="204"/>
      <c r="R20" s="204"/>
      <c r="S20" s="206"/>
    </row>
    <row r="21" spans="1:19" s="120" customFormat="1" ht="19.5" customHeight="1" x14ac:dyDescent="0.25">
      <c r="A21" s="223" t="s">
        <v>879</v>
      </c>
      <c r="B21" s="224"/>
      <c r="C21" s="225" t="s">
        <v>880</v>
      </c>
      <c r="D21" s="226"/>
      <c r="E21" s="226"/>
      <c r="F21" s="227"/>
      <c r="G21" s="223" t="s">
        <v>881</v>
      </c>
      <c r="H21" s="228"/>
      <c r="I21" s="225" t="s">
        <v>882</v>
      </c>
      <c r="J21" s="226"/>
      <c r="K21" s="226"/>
      <c r="L21" s="223" t="s">
        <v>883</v>
      </c>
      <c r="M21" s="228"/>
      <c r="N21" s="225" t="s">
        <v>884</v>
      </c>
      <c r="O21" s="229"/>
      <c r="P21" s="226"/>
      <c r="Q21" s="226"/>
      <c r="R21" s="226"/>
      <c r="S21" s="227"/>
    </row>
    <row r="22" spans="1:19" s="120" customFormat="1" ht="19.5" customHeight="1" x14ac:dyDescent="0.25">
      <c r="A22" s="230" t="s">
        <v>156</v>
      </c>
      <c r="B22" s="231" t="s">
        <v>164</v>
      </c>
      <c r="C22" s="232"/>
      <c r="D22" s="233" t="s">
        <v>885</v>
      </c>
      <c r="E22" s="234">
        <f>rekapitulace!C13</f>
        <v>0</v>
      </c>
      <c r="F22" s="235"/>
      <c r="G22" s="230" t="s">
        <v>163</v>
      </c>
      <c r="H22" s="236" t="s">
        <v>886</v>
      </c>
      <c r="I22" s="237"/>
      <c r="J22" s="238">
        <v>0</v>
      </c>
      <c r="K22" s="239"/>
      <c r="L22" s="230" t="s">
        <v>887</v>
      </c>
      <c r="M22" s="240" t="s">
        <v>888</v>
      </c>
      <c r="N22" s="241"/>
      <c r="O22" s="241"/>
      <c r="P22" s="241"/>
      <c r="Q22" s="242"/>
      <c r="R22" s="234">
        <v>0</v>
      </c>
      <c r="S22" s="235"/>
    </row>
    <row r="23" spans="1:19" s="120" customFormat="1" ht="19.5" customHeight="1" x14ac:dyDescent="0.25">
      <c r="A23" s="230" t="s">
        <v>157</v>
      </c>
      <c r="B23" s="243"/>
      <c r="C23" s="244"/>
      <c r="D23" s="233" t="s">
        <v>889</v>
      </c>
      <c r="E23" s="234"/>
      <c r="F23" s="235"/>
      <c r="G23" s="230" t="s">
        <v>324</v>
      </c>
      <c r="H23" s="182" t="s">
        <v>890</v>
      </c>
      <c r="I23" s="237"/>
      <c r="J23" s="238">
        <v>0</v>
      </c>
      <c r="K23" s="239"/>
      <c r="L23" s="230" t="s">
        <v>891</v>
      </c>
      <c r="M23" s="240" t="s">
        <v>892</v>
      </c>
      <c r="N23" s="241"/>
      <c r="O23" s="182"/>
      <c r="P23" s="241"/>
      <c r="Q23" s="242"/>
      <c r="R23" s="234">
        <v>0</v>
      </c>
      <c r="S23" s="235"/>
    </row>
    <row r="24" spans="1:19" s="120" customFormat="1" ht="19.5" customHeight="1" x14ac:dyDescent="0.25">
      <c r="A24" s="230" t="s">
        <v>158</v>
      </c>
      <c r="B24" s="231" t="s">
        <v>368</v>
      </c>
      <c r="C24" s="232"/>
      <c r="D24" s="233" t="s">
        <v>885</v>
      </c>
      <c r="E24" s="234"/>
      <c r="F24" s="235"/>
      <c r="G24" s="230" t="s">
        <v>893</v>
      </c>
      <c r="H24" s="236" t="s">
        <v>894</v>
      </c>
      <c r="I24" s="237"/>
      <c r="J24" s="238">
        <v>0</v>
      </c>
      <c r="K24" s="239"/>
      <c r="L24" s="230" t="s">
        <v>895</v>
      </c>
      <c r="M24" s="240" t="s">
        <v>896</v>
      </c>
      <c r="N24" s="241"/>
      <c r="O24" s="241"/>
      <c r="P24" s="241"/>
      <c r="Q24" s="242"/>
      <c r="R24" s="234">
        <v>0</v>
      </c>
      <c r="S24" s="235"/>
    </row>
    <row r="25" spans="1:19" s="120" customFormat="1" ht="19.5" customHeight="1" x14ac:dyDescent="0.25">
      <c r="A25" s="230" t="s">
        <v>159</v>
      </c>
      <c r="B25" s="243"/>
      <c r="C25" s="244"/>
      <c r="D25" s="233" t="s">
        <v>889</v>
      </c>
      <c r="E25" s="234"/>
      <c r="F25" s="235"/>
      <c r="G25" s="230" t="s">
        <v>897</v>
      </c>
      <c r="H25" s="236"/>
      <c r="I25" s="237"/>
      <c r="J25" s="238">
        <v>0</v>
      </c>
      <c r="K25" s="239"/>
      <c r="L25" s="230" t="s">
        <v>898</v>
      </c>
      <c r="M25" s="240" t="s">
        <v>899</v>
      </c>
      <c r="N25" s="241"/>
      <c r="O25" s="182"/>
      <c r="P25" s="241"/>
      <c r="Q25" s="242"/>
      <c r="R25" s="234">
        <v>0</v>
      </c>
      <c r="S25" s="235"/>
    </row>
    <row r="26" spans="1:19" s="120" customFormat="1" ht="19.5" customHeight="1" x14ac:dyDescent="0.25">
      <c r="A26" s="230" t="s">
        <v>160</v>
      </c>
      <c r="B26" s="231" t="s">
        <v>900</v>
      </c>
      <c r="C26" s="232"/>
      <c r="D26" s="233" t="s">
        <v>885</v>
      </c>
      <c r="E26" s="234"/>
      <c r="F26" s="235"/>
      <c r="G26" s="245"/>
      <c r="H26" s="241"/>
      <c r="I26" s="237"/>
      <c r="J26" s="246"/>
      <c r="K26" s="239"/>
      <c r="L26" s="230" t="s">
        <v>901</v>
      </c>
      <c r="M26" s="240" t="s">
        <v>902</v>
      </c>
      <c r="N26" s="241"/>
      <c r="O26" s="241"/>
      <c r="P26" s="241"/>
      <c r="Q26" s="242"/>
      <c r="R26" s="234">
        <v>0</v>
      </c>
      <c r="S26" s="235"/>
    </row>
    <row r="27" spans="1:19" s="120" customFormat="1" ht="19.5" customHeight="1" x14ac:dyDescent="0.25">
      <c r="A27" s="230" t="s">
        <v>161</v>
      </c>
      <c r="B27" s="243"/>
      <c r="C27" s="244"/>
      <c r="D27" s="233" t="s">
        <v>889</v>
      </c>
      <c r="E27" s="234"/>
      <c r="F27" s="235"/>
      <c r="G27" s="245"/>
      <c r="H27" s="241"/>
      <c r="I27" s="237"/>
      <c r="J27" s="246"/>
      <c r="K27" s="239"/>
      <c r="L27" s="230" t="s">
        <v>903</v>
      </c>
      <c r="M27" s="236" t="s">
        <v>904</v>
      </c>
      <c r="N27" s="241"/>
      <c r="O27" s="182"/>
      <c r="P27" s="241"/>
      <c r="Q27" s="308">
        <v>2.5000000000000001E-2</v>
      </c>
      <c r="R27" s="234">
        <f>E28*0.025</f>
        <v>0</v>
      </c>
      <c r="S27" s="235"/>
    </row>
    <row r="28" spans="1:19" s="120" customFormat="1" ht="19.5" customHeight="1" x14ac:dyDescent="0.25">
      <c r="A28" s="230" t="s">
        <v>162</v>
      </c>
      <c r="B28" s="247" t="s">
        <v>905</v>
      </c>
      <c r="C28" s="241"/>
      <c r="D28" s="237"/>
      <c r="E28" s="248">
        <f>E22</f>
        <v>0</v>
      </c>
      <c r="F28" s="206"/>
      <c r="G28" s="230" t="s">
        <v>906</v>
      </c>
      <c r="H28" s="247" t="s">
        <v>907</v>
      </c>
      <c r="I28" s="237"/>
      <c r="J28" s="249"/>
      <c r="K28" s="250"/>
      <c r="L28" s="230" t="s">
        <v>908</v>
      </c>
      <c r="M28" s="247" t="s">
        <v>909</v>
      </c>
      <c r="N28" s="241"/>
      <c r="O28" s="241"/>
      <c r="P28" s="241"/>
      <c r="Q28" s="237"/>
      <c r="R28" s="248">
        <f>SUM(R22:R27)</f>
        <v>0</v>
      </c>
      <c r="S28" s="206"/>
    </row>
    <row r="29" spans="1:19" s="120" customFormat="1" ht="19.5" customHeight="1" x14ac:dyDescent="0.25">
      <c r="A29" s="251" t="s">
        <v>910</v>
      </c>
      <c r="B29" s="252" t="s">
        <v>911</v>
      </c>
      <c r="C29" s="253"/>
      <c r="D29" s="254"/>
      <c r="E29" s="255"/>
      <c r="F29" s="256"/>
      <c r="G29" s="251" t="s">
        <v>912</v>
      </c>
      <c r="H29" s="252" t="s">
        <v>913</v>
      </c>
      <c r="I29" s="254"/>
      <c r="J29" s="257">
        <v>0</v>
      </c>
      <c r="K29" s="258"/>
      <c r="L29" s="251" t="s">
        <v>914</v>
      </c>
      <c r="M29" s="252" t="s">
        <v>915</v>
      </c>
      <c r="N29" s="253"/>
      <c r="O29" s="201"/>
      <c r="P29" s="253"/>
      <c r="Q29" s="254"/>
      <c r="R29" s="255">
        <v>0</v>
      </c>
      <c r="S29" s="256"/>
    </row>
    <row r="30" spans="1:19" s="120" customFormat="1" ht="19.5" customHeight="1" x14ac:dyDescent="0.25">
      <c r="A30" s="259"/>
      <c r="B30" s="260"/>
      <c r="C30" s="261" t="s">
        <v>916</v>
      </c>
      <c r="D30" s="262"/>
      <c r="E30" s="262"/>
      <c r="F30" s="262"/>
      <c r="G30" s="262"/>
      <c r="H30" s="262"/>
      <c r="I30" s="262"/>
      <c r="J30" s="262"/>
      <c r="K30" s="262"/>
      <c r="L30" s="223" t="s">
        <v>917</v>
      </c>
      <c r="M30" s="263"/>
      <c r="N30" s="226" t="s">
        <v>918</v>
      </c>
      <c r="O30" s="264"/>
      <c r="P30" s="264"/>
      <c r="Q30" s="264"/>
      <c r="R30" s="265">
        <f>R28+E28</f>
        <v>0</v>
      </c>
      <c r="S30" s="266"/>
    </row>
    <row r="31" spans="1:19" s="120" customFormat="1" ht="14.25" customHeight="1" x14ac:dyDescent="0.25">
      <c r="A31" s="191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267"/>
      <c r="M31" s="268" t="s">
        <v>919</v>
      </c>
      <c r="N31" s="269"/>
      <c r="O31" s="270" t="s">
        <v>543</v>
      </c>
      <c r="P31" s="269"/>
      <c r="Q31" s="270" t="s">
        <v>920</v>
      </c>
      <c r="R31" s="270" t="s">
        <v>921</v>
      </c>
      <c r="S31" s="271"/>
    </row>
    <row r="32" spans="1:19" s="120" customFormat="1" ht="12.75" customHeight="1" x14ac:dyDescent="0.25">
      <c r="A32" s="272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273"/>
      <c r="M32" s="274" t="s">
        <v>922</v>
      </c>
      <c r="N32" s="275"/>
      <c r="O32" s="276">
        <v>15</v>
      </c>
      <c r="P32" s="439">
        <v>0</v>
      </c>
      <c r="Q32" s="439"/>
      <c r="R32" s="277">
        <v>0</v>
      </c>
      <c r="S32" s="278"/>
    </row>
    <row r="33" spans="1:19" s="120" customFormat="1" ht="12.75" customHeight="1" x14ac:dyDescent="0.25">
      <c r="A33" s="272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273"/>
      <c r="M33" s="279" t="s">
        <v>923</v>
      </c>
      <c r="N33" s="280"/>
      <c r="O33" s="281">
        <v>21</v>
      </c>
      <c r="P33" s="433">
        <f>R30</f>
        <v>0</v>
      </c>
      <c r="Q33" s="433"/>
      <c r="R33" s="282">
        <f>P33*0.21</f>
        <v>0</v>
      </c>
      <c r="S33" s="283"/>
    </row>
    <row r="34" spans="1:19" s="120" customFormat="1" ht="19.5" customHeight="1" x14ac:dyDescent="0.25">
      <c r="A34" s="272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284"/>
      <c r="M34" s="285" t="s">
        <v>924</v>
      </c>
      <c r="N34" s="286"/>
      <c r="O34" s="287"/>
      <c r="P34" s="286"/>
      <c r="Q34" s="288"/>
      <c r="R34" s="289">
        <f>R33+P33</f>
        <v>0</v>
      </c>
      <c r="S34" s="290"/>
    </row>
    <row r="35" spans="1:19" s="120" customFormat="1" ht="19.5" customHeight="1" x14ac:dyDescent="0.25">
      <c r="A35" s="272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291" t="s">
        <v>925</v>
      </c>
      <c r="M35" s="292"/>
      <c r="N35" s="293" t="s">
        <v>926</v>
      </c>
      <c r="O35" s="294"/>
      <c r="P35" s="292"/>
      <c r="Q35" s="292"/>
      <c r="R35" s="292"/>
      <c r="S35" s="295"/>
    </row>
    <row r="36" spans="1:19" s="120" customFormat="1" ht="14.25" customHeight="1" x14ac:dyDescent="0.2">
      <c r="A36" s="272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296"/>
      <c r="M36" s="297" t="s">
        <v>927</v>
      </c>
      <c r="N36" s="298"/>
      <c r="O36" s="298"/>
      <c r="P36" s="298"/>
      <c r="Q36" s="298"/>
      <c r="R36" s="299">
        <v>0</v>
      </c>
      <c r="S36" s="300"/>
    </row>
    <row r="37" spans="1:19" s="120" customFormat="1" ht="14.25" customHeight="1" x14ac:dyDescent="0.2">
      <c r="A37" s="272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296"/>
      <c r="M37" s="297" t="s">
        <v>928</v>
      </c>
      <c r="N37" s="298"/>
      <c r="O37" s="298"/>
      <c r="P37" s="298"/>
      <c r="Q37" s="298"/>
      <c r="R37" s="299">
        <v>0</v>
      </c>
      <c r="S37" s="300"/>
    </row>
    <row r="38" spans="1:19" s="120" customFormat="1" ht="14.25" customHeight="1" thickBot="1" x14ac:dyDescent="0.25">
      <c r="A38" s="301"/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3"/>
      <c r="M38" s="304" t="s">
        <v>929</v>
      </c>
      <c r="N38" s="305"/>
      <c r="O38" s="305"/>
      <c r="P38" s="305"/>
      <c r="Q38" s="305"/>
      <c r="R38" s="306">
        <v>0</v>
      </c>
      <c r="S38" s="307"/>
    </row>
  </sheetData>
  <mergeCells count="20">
    <mergeCell ref="P33:Q33"/>
    <mergeCell ref="E12:L12"/>
    <mergeCell ref="O12:P12"/>
    <mergeCell ref="Q12:R12"/>
    <mergeCell ref="O14:P14"/>
    <mergeCell ref="O15:P15"/>
    <mergeCell ref="P32:Q32"/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activeCell="H52" sqref="H52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606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164</v>
      </c>
      <c r="D13" s="338" t="s">
        <v>165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156</v>
      </c>
      <c r="D14" s="341" t="s">
        <v>166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167</v>
      </c>
      <c r="C15" s="344" t="s">
        <v>607</v>
      </c>
      <c r="D15" s="344" t="s">
        <v>608</v>
      </c>
      <c r="E15" s="344" t="s">
        <v>170</v>
      </c>
      <c r="F15" s="345">
        <v>1180</v>
      </c>
      <c r="G15" s="150"/>
      <c r="H15" s="150">
        <f>G15*F15</f>
        <v>0</v>
      </c>
    </row>
    <row r="16" spans="1:8" s="120" customFormat="1" ht="13.5" customHeight="1" x14ac:dyDescent="0.2">
      <c r="A16" s="346"/>
      <c r="B16" s="347"/>
      <c r="C16" s="347"/>
      <c r="D16" s="347" t="s">
        <v>609</v>
      </c>
      <c r="E16" s="347"/>
      <c r="F16" s="348">
        <v>1008</v>
      </c>
      <c r="G16" s="154"/>
      <c r="H16" s="154"/>
    </row>
    <row r="17" spans="1:8" s="120" customFormat="1" ht="13.5" customHeight="1" x14ac:dyDescent="0.2">
      <c r="A17" s="346"/>
      <c r="B17" s="347"/>
      <c r="C17" s="347"/>
      <c r="D17" s="347" t="s">
        <v>610</v>
      </c>
      <c r="E17" s="347"/>
      <c r="F17" s="348">
        <v>60</v>
      </c>
      <c r="G17" s="154"/>
      <c r="H17" s="154"/>
    </row>
    <row r="18" spans="1:8" s="120" customFormat="1" ht="13.5" customHeight="1" x14ac:dyDescent="0.2">
      <c r="A18" s="346"/>
      <c r="B18" s="347"/>
      <c r="C18" s="347"/>
      <c r="D18" s="347" t="s">
        <v>611</v>
      </c>
      <c r="E18" s="347"/>
      <c r="F18" s="348">
        <v>112</v>
      </c>
      <c r="G18" s="154"/>
      <c r="H18" s="154"/>
    </row>
    <row r="19" spans="1:8" s="120" customFormat="1" ht="13.5" customHeight="1" x14ac:dyDescent="0.2">
      <c r="A19" s="349"/>
      <c r="B19" s="350"/>
      <c r="C19" s="350"/>
      <c r="D19" s="350" t="s">
        <v>176</v>
      </c>
      <c r="E19" s="350"/>
      <c r="F19" s="351">
        <v>1180</v>
      </c>
      <c r="G19" s="158"/>
      <c r="H19" s="158"/>
    </row>
    <row r="20" spans="1:8" s="120" customFormat="1" ht="24" customHeight="1" x14ac:dyDescent="0.2">
      <c r="A20" s="343">
        <v>2</v>
      </c>
      <c r="B20" s="344" t="s">
        <v>167</v>
      </c>
      <c r="C20" s="344" t="s">
        <v>612</v>
      </c>
      <c r="D20" s="344" t="s">
        <v>613</v>
      </c>
      <c r="E20" s="344" t="s">
        <v>170</v>
      </c>
      <c r="F20" s="345">
        <v>84</v>
      </c>
      <c r="G20" s="150"/>
      <c r="H20" s="150">
        <f>G20*F20</f>
        <v>0</v>
      </c>
    </row>
    <row r="21" spans="1:8" s="120" customFormat="1" ht="13.5" customHeight="1" x14ac:dyDescent="0.2">
      <c r="A21" s="346"/>
      <c r="B21" s="347"/>
      <c r="C21" s="347"/>
      <c r="D21" s="347" t="s">
        <v>614</v>
      </c>
      <c r="E21" s="347"/>
      <c r="F21" s="348">
        <v>26.4</v>
      </c>
      <c r="G21" s="154"/>
      <c r="H21" s="154"/>
    </row>
    <row r="22" spans="1:8" s="120" customFormat="1" ht="13.5" customHeight="1" x14ac:dyDescent="0.2">
      <c r="A22" s="346"/>
      <c r="B22" s="347"/>
      <c r="C22" s="347"/>
      <c r="D22" s="347" t="s">
        <v>615</v>
      </c>
      <c r="E22" s="347"/>
      <c r="F22" s="348">
        <v>57.6</v>
      </c>
      <c r="G22" s="154"/>
      <c r="H22" s="154"/>
    </row>
    <row r="23" spans="1:8" s="120" customFormat="1" ht="13.5" customHeight="1" x14ac:dyDescent="0.2">
      <c r="A23" s="349"/>
      <c r="B23" s="350"/>
      <c r="C23" s="350"/>
      <c r="D23" s="350" t="s">
        <v>176</v>
      </c>
      <c r="E23" s="350"/>
      <c r="F23" s="351">
        <v>84</v>
      </c>
      <c r="G23" s="158"/>
      <c r="H23" s="158"/>
    </row>
    <row r="24" spans="1:8" s="120" customFormat="1" ht="24" customHeight="1" x14ac:dyDescent="0.2">
      <c r="A24" s="343">
        <v>3</v>
      </c>
      <c r="B24" s="344" t="s">
        <v>167</v>
      </c>
      <c r="C24" s="344" t="s">
        <v>616</v>
      </c>
      <c r="D24" s="344" t="s">
        <v>617</v>
      </c>
      <c r="E24" s="344" t="s">
        <v>135</v>
      </c>
      <c r="F24" s="345">
        <v>60</v>
      </c>
      <c r="G24" s="150"/>
      <c r="H24" s="150">
        <f>G24*F24</f>
        <v>0</v>
      </c>
    </row>
    <row r="25" spans="1:8" s="120" customFormat="1" ht="28.5" customHeight="1" x14ac:dyDescent="0.2">
      <c r="A25" s="340"/>
      <c r="B25" s="341"/>
      <c r="C25" s="341" t="s">
        <v>159</v>
      </c>
      <c r="D25" s="341" t="s">
        <v>271</v>
      </c>
      <c r="E25" s="341"/>
      <c r="F25" s="342"/>
      <c r="G25" s="146"/>
      <c r="H25" s="146"/>
    </row>
    <row r="26" spans="1:8" s="120" customFormat="1" ht="24" customHeight="1" x14ac:dyDescent="0.2">
      <c r="A26" s="343">
        <v>4</v>
      </c>
      <c r="B26" s="344" t="s">
        <v>618</v>
      </c>
      <c r="C26" s="344" t="s">
        <v>619</v>
      </c>
      <c r="D26" s="344" t="s">
        <v>620</v>
      </c>
      <c r="E26" s="344" t="s">
        <v>135</v>
      </c>
      <c r="F26" s="345">
        <v>78</v>
      </c>
      <c r="G26" s="150"/>
      <c r="H26" s="150">
        <f>G26*F26</f>
        <v>0</v>
      </c>
    </row>
    <row r="27" spans="1:8" s="120" customFormat="1" ht="13.5" customHeight="1" x14ac:dyDescent="0.2">
      <c r="A27" s="346"/>
      <c r="B27" s="347"/>
      <c r="C27" s="347"/>
      <c r="D27" s="347" t="s">
        <v>621</v>
      </c>
      <c r="E27" s="347"/>
      <c r="F27" s="348">
        <v>30</v>
      </c>
      <c r="G27" s="154"/>
      <c r="H27" s="154"/>
    </row>
    <row r="28" spans="1:8" s="120" customFormat="1" ht="13.5" customHeight="1" x14ac:dyDescent="0.2">
      <c r="A28" s="346"/>
      <c r="B28" s="347"/>
      <c r="C28" s="347"/>
      <c r="D28" s="347" t="s">
        <v>622</v>
      </c>
      <c r="E28" s="347"/>
      <c r="F28" s="348">
        <v>48</v>
      </c>
      <c r="G28" s="154"/>
      <c r="H28" s="154"/>
    </row>
    <row r="29" spans="1:8" s="120" customFormat="1" ht="13.5" customHeight="1" x14ac:dyDescent="0.2">
      <c r="A29" s="349"/>
      <c r="B29" s="350"/>
      <c r="C29" s="350"/>
      <c r="D29" s="350" t="s">
        <v>176</v>
      </c>
      <c r="E29" s="350"/>
      <c r="F29" s="351">
        <v>78</v>
      </c>
      <c r="G29" s="158"/>
      <c r="H29" s="158"/>
    </row>
    <row r="30" spans="1:8" s="120" customFormat="1" ht="28.5" customHeight="1" x14ac:dyDescent="0.2">
      <c r="A30" s="340"/>
      <c r="B30" s="341"/>
      <c r="C30" s="341" t="s">
        <v>160</v>
      </c>
      <c r="D30" s="341" t="s">
        <v>623</v>
      </c>
      <c r="E30" s="341"/>
      <c r="F30" s="342"/>
      <c r="G30" s="146"/>
      <c r="H30" s="146"/>
    </row>
    <row r="31" spans="1:8" s="120" customFormat="1" ht="24" customHeight="1" x14ac:dyDescent="0.2">
      <c r="A31" s="343">
        <v>5</v>
      </c>
      <c r="B31" s="344" t="s">
        <v>618</v>
      </c>
      <c r="C31" s="344" t="s">
        <v>624</v>
      </c>
      <c r="D31" s="344" t="s">
        <v>625</v>
      </c>
      <c r="E31" s="344" t="s">
        <v>135</v>
      </c>
      <c r="F31" s="345">
        <v>81</v>
      </c>
      <c r="G31" s="150"/>
      <c r="H31" s="150">
        <f>G31*F31</f>
        <v>0</v>
      </c>
    </row>
    <row r="32" spans="1:8" s="120" customFormat="1" ht="13.5" customHeight="1" x14ac:dyDescent="0.2">
      <c r="A32" s="346"/>
      <c r="B32" s="347"/>
      <c r="C32" s="347"/>
      <c r="D32" s="347" t="s">
        <v>626</v>
      </c>
      <c r="E32" s="347"/>
      <c r="F32" s="348">
        <v>33</v>
      </c>
      <c r="G32" s="154"/>
      <c r="H32" s="154"/>
    </row>
    <row r="33" spans="1:8" s="120" customFormat="1" ht="13.5" customHeight="1" x14ac:dyDescent="0.2">
      <c r="A33" s="346"/>
      <c r="B33" s="347"/>
      <c r="C33" s="347"/>
      <c r="D33" s="347" t="s">
        <v>622</v>
      </c>
      <c r="E33" s="347"/>
      <c r="F33" s="348">
        <v>48</v>
      </c>
      <c r="G33" s="154"/>
      <c r="H33" s="154"/>
    </row>
    <row r="34" spans="1:8" s="120" customFormat="1" ht="13.5" customHeight="1" x14ac:dyDescent="0.2">
      <c r="A34" s="349"/>
      <c r="B34" s="350"/>
      <c r="C34" s="350"/>
      <c r="D34" s="350" t="s">
        <v>176</v>
      </c>
      <c r="E34" s="350"/>
      <c r="F34" s="351">
        <v>81</v>
      </c>
      <c r="G34" s="158"/>
      <c r="H34" s="158"/>
    </row>
    <row r="35" spans="1:8" s="120" customFormat="1" ht="24" customHeight="1" x14ac:dyDescent="0.2">
      <c r="A35" s="352">
        <v>6</v>
      </c>
      <c r="B35" s="353" t="s">
        <v>627</v>
      </c>
      <c r="C35" s="353" t="s">
        <v>628</v>
      </c>
      <c r="D35" s="353" t="s">
        <v>629</v>
      </c>
      <c r="E35" s="353" t="s">
        <v>135</v>
      </c>
      <c r="F35" s="354">
        <v>81</v>
      </c>
      <c r="G35" s="162"/>
      <c r="H35" s="150">
        <f t="shared" ref="H35:H37" si="0">G35*F35</f>
        <v>0</v>
      </c>
    </row>
    <row r="36" spans="1:8" s="120" customFormat="1" ht="24" customHeight="1" x14ac:dyDescent="0.2">
      <c r="A36" s="343">
        <v>7</v>
      </c>
      <c r="B36" s="344" t="s">
        <v>618</v>
      </c>
      <c r="C36" s="344" t="s">
        <v>630</v>
      </c>
      <c r="D36" s="344" t="s">
        <v>631</v>
      </c>
      <c r="E36" s="344" t="s">
        <v>135</v>
      </c>
      <c r="F36" s="345">
        <v>81</v>
      </c>
      <c r="G36" s="150"/>
      <c r="H36" s="150">
        <f t="shared" si="0"/>
        <v>0</v>
      </c>
    </row>
    <row r="37" spans="1:8" s="120" customFormat="1" ht="24" customHeight="1" x14ac:dyDescent="0.2">
      <c r="A37" s="343">
        <v>8</v>
      </c>
      <c r="B37" s="344" t="s">
        <v>618</v>
      </c>
      <c r="C37" s="344" t="s">
        <v>632</v>
      </c>
      <c r="D37" s="344" t="s">
        <v>633</v>
      </c>
      <c r="E37" s="344" t="s">
        <v>135</v>
      </c>
      <c r="F37" s="345">
        <v>74</v>
      </c>
      <c r="G37" s="150"/>
      <c r="H37" s="150">
        <f t="shared" si="0"/>
        <v>0</v>
      </c>
    </row>
    <row r="38" spans="1:8" s="120" customFormat="1" ht="13.5" customHeight="1" x14ac:dyDescent="0.2">
      <c r="A38" s="346"/>
      <c r="B38" s="347"/>
      <c r="C38" s="347"/>
      <c r="D38" s="347" t="s">
        <v>634</v>
      </c>
      <c r="E38" s="347"/>
      <c r="F38" s="348">
        <v>74</v>
      </c>
      <c r="G38" s="154"/>
      <c r="H38" s="154"/>
    </row>
    <row r="39" spans="1:8" s="120" customFormat="1" ht="13.5" customHeight="1" x14ac:dyDescent="0.2">
      <c r="A39" s="352">
        <v>9</v>
      </c>
      <c r="B39" s="353" t="s">
        <v>627</v>
      </c>
      <c r="C39" s="353" t="s">
        <v>635</v>
      </c>
      <c r="D39" s="353" t="s">
        <v>636</v>
      </c>
      <c r="E39" s="353" t="s">
        <v>135</v>
      </c>
      <c r="F39" s="354">
        <v>74</v>
      </c>
      <c r="G39" s="162"/>
      <c r="H39" s="150">
        <f>G39*F39</f>
        <v>0</v>
      </c>
    </row>
    <row r="40" spans="1:8" s="120" customFormat="1" ht="28.5" customHeight="1" x14ac:dyDescent="0.2">
      <c r="A40" s="340"/>
      <c r="B40" s="341"/>
      <c r="C40" s="341" t="s">
        <v>161</v>
      </c>
      <c r="D40" s="341" t="s">
        <v>278</v>
      </c>
      <c r="E40" s="341"/>
      <c r="F40" s="342"/>
      <c r="G40" s="146"/>
      <c r="H40" s="146"/>
    </row>
    <row r="41" spans="1:8" s="120" customFormat="1" ht="24" customHeight="1" x14ac:dyDescent="0.2">
      <c r="A41" s="343">
        <v>10</v>
      </c>
      <c r="B41" s="344" t="s">
        <v>200</v>
      </c>
      <c r="C41" s="344" t="s">
        <v>637</v>
      </c>
      <c r="D41" s="344" t="s">
        <v>638</v>
      </c>
      <c r="E41" s="344" t="s">
        <v>135</v>
      </c>
      <c r="F41" s="345">
        <v>52</v>
      </c>
      <c r="G41" s="150"/>
      <c r="H41" s="150">
        <f>G41*F41</f>
        <v>0</v>
      </c>
    </row>
    <row r="42" spans="1:8" s="120" customFormat="1" ht="13.5" customHeight="1" x14ac:dyDescent="0.2">
      <c r="A42" s="346"/>
      <c r="B42" s="347"/>
      <c r="C42" s="347"/>
      <c r="D42" s="347" t="s">
        <v>639</v>
      </c>
      <c r="E42" s="347"/>
      <c r="F42" s="348">
        <v>52</v>
      </c>
      <c r="G42" s="154"/>
      <c r="H42" s="154"/>
    </row>
    <row r="43" spans="1:8" s="120" customFormat="1" ht="28.5" customHeight="1" x14ac:dyDescent="0.2">
      <c r="A43" s="340"/>
      <c r="B43" s="341"/>
      <c r="C43" s="341" t="s">
        <v>324</v>
      </c>
      <c r="D43" s="341" t="s">
        <v>325</v>
      </c>
      <c r="E43" s="341"/>
      <c r="F43" s="342"/>
      <c r="G43" s="146"/>
      <c r="H43" s="146"/>
    </row>
    <row r="44" spans="1:8" s="120" customFormat="1" ht="24" customHeight="1" x14ac:dyDescent="0.2">
      <c r="A44" s="343">
        <v>11</v>
      </c>
      <c r="B44" s="344" t="s">
        <v>618</v>
      </c>
      <c r="C44" s="344" t="s">
        <v>640</v>
      </c>
      <c r="D44" s="344" t="s">
        <v>641</v>
      </c>
      <c r="E44" s="344" t="s">
        <v>0</v>
      </c>
      <c r="F44" s="345">
        <v>26</v>
      </c>
      <c r="G44" s="150"/>
      <c r="H44" s="150">
        <f>G44*F44</f>
        <v>0</v>
      </c>
    </row>
    <row r="45" spans="1:8" s="120" customFormat="1" ht="24" customHeight="1" x14ac:dyDescent="0.2">
      <c r="A45" s="343">
        <v>12</v>
      </c>
      <c r="B45" s="344" t="s">
        <v>618</v>
      </c>
      <c r="C45" s="344" t="s">
        <v>642</v>
      </c>
      <c r="D45" s="344" t="s">
        <v>643</v>
      </c>
      <c r="E45" s="344" t="s">
        <v>0</v>
      </c>
      <c r="F45" s="345">
        <v>60</v>
      </c>
      <c r="G45" s="150"/>
      <c r="H45" s="150">
        <f t="shared" ref="H45:H46" si="1">G45*F45</f>
        <v>0</v>
      </c>
    </row>
    <row r="46" spans="1:8" s="120" customFormat="1" ht="24" customHeight="1" x14ac:dyDescent="0.2">
      <c r="A46" s="343">
        <v>13</v>
      </c>
      <c r="B46" s="344" t="s">
        <v>618</v>
      </c>
      <c r="C46" s="344" t="s">
        <v>644</v>
      </c>
      <c r="D46" s="344" t="s">
        <v>645</v>
      </c>
      <c r="E46" s="344" t="s">
        <v>0</v>
      </c>
      <c r="F46" s="345">
        <v>60</v>
      </c>
      <c r="G46" s="150"/>
      <c r="H46" s="150">
        <f t="shared" si="1"/>
        <v>0</v>
      </c>
    </row>
    <row r="47" spans="1:8" s="120" customFormat="1" ht="13.5" customHeight="1" x14ac:dyDescent="0.2">
      <c r="A47" s="346"/>
      <c r="B47" s="347"/>
      <c r="C47" s="347"/>
      <c r="D47" s="347" t="s">
        <v>646</v>
      </c>
      <c r="E47" s="347"/>
      <c r="F47" s="348">
        <v>60</v>
      </c>
      <c r="G47" s="154"/>
      <c r="H47" s="154"/>
    </row>
    <row r="48" spans="1:8" s="120" customFormat="1" ht="24" customHeight="1" x14ac:dyDescent="0.2">
      <c r="A48" s="352">
        <v>14</v>
      </c>
      <c r="B48" s="353" t="s">
        <v>627</v>
      </c>
      <c r="C48" s="353" t="s">
        <v>647</v>
      </c>
      <c r="D48" s="353" t="s">
        <v>648</v>
      </c>
      <c r="E48" s="353" t="s">
        <v>315</v>
      </c>
      <c r="F48" s="354">
        <v>60</v>
      </c>
      <c r="G48" s="162"/>
      <c r="H48" s="150">
        <f>G48*F48</f>
        <v>0</v>
      </c>
    </row>
    <row r="49" spans="1:8" s="120" customFormat="1" ht="30.75" customHeight="1" x14ac:dyDescent="0.25">
      <c r="A49" s="337"/>
      <c r="B49" s="338"/>
      <c r="C49" s="338" t="s">
        <v>509</v>
      </c>
      <c r="D49" s="338" t="s">
        <v>510</v>
      </c>
      <c r="E49" s="338"/>
      <c r="F49" s="339"/>
      <c r="G49" s="142"/>
      <c r="H49" s="142"/>
    </row>
    <row r="50" spans="1:8" s="120" customFormat="1" ht="28.5" customHeight="1" x14ac:dyDescent="0.2">
      <c r="A50" s="340"/>
      <c r="B50" s="341"/>
      <c r="C50" s="341" t="s">
        <v>511</v>
      </c>
      <c r="D50" s="341" t="s">
        <v>512</v>
      </c>
      <c r="E50" s="341"/>
      <c r="F50" s="342"/>
      <c r="G50" s="146"/>
      <c r="H50" s="146"/>
    </row>
    <row r="51" spans="1:8" s="120" customFormat="1" ht="13.5" customHeight="1" x14ac:dyDescent="0.2">
      <c r="A51" s="343">
        <v>15</v>
      </c>
      <c r="B51" s="344" t="s">
        <v>513</v>
      </c>
      <c r="C51" s="344" t="s">
        <v>649</v>
      </c>
      <c r="D51" s="344" t="s">
        <v>512</v>
      </c>
      <c r="E51" s="344" t="s">
        <v>471</v>
      </c>
      <c r="F51" s="345">
        <v>1</v>
      </c>
      <c r="G51" s="150"/>
      <c r="H51" s="150">
        <f>G51*F51</f>
        <v>0</v>
      </c>
    </row>
    <row r="52" spans="1:8" s="120" customFormat="1" ht="30.75" customHeight="1" x14ac:dyDescent="0.25">
      <c r="A52" s="355"/>
      <c r="B52" s="356"/>
      <c r="C52" s="356"/>
      <c r="D52" s="356" t="s">
        <v>516</v>
      </c>
      <c r="E52" s="356"/>
      <c r="F52" s="357"/>
      <c r="G52" s="166"/>
      <c r="H52" s="166">
        <f>SUM(H14:H51)</f>
        <v>0</v>
      </c>
    </row>
    <row r="53" spans="1:8" x14ac:dyDescent="0.25">
      <c r="A53" s="358"/>
      <c r="B53" s="359"/>
      <c r="C53" s="359"/>
      <c r="D53" s="359"/>
      <c r="E53" s="359"/>
      <c r="F53" s="360"/>
    </row>
  </sheetData>
  <sheetProtection algorithmName="SHA-512" hashValue="hDr10/Bzh1YsNfeknoPn3tc6FpMEbJ/HpFmpVA0aYYFf1cQWJZwPgzxu03zRf1wIlHY84JDuAo3c89XZMgIZQg==" saltValue="rcmvcFVQTuSzzD+GC0NtO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0" workbookViewId="0">
      <selection activeCell="H31" sqref="H31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18" x14ac:dyDescent="0.25">
      <c r="A1" s="167" t="s">
        <v>519</v>
      </c>
      <c r="B1" s="167"/>
      <c r="C1" s="167"/>
      <c r="D1" s="167"/>
      <c r="E1" s="167"/>
      <c r="F1" s="167"/>
      <c r="G1" s="167"/>
      <c r="H1" s="167"/>
    </row>
    <row r="2" spans="1:8" s="120" customForma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x14ac:dyDescent="0.2">
      <c r="A3" s="126" t="s">
        <v>650</v>
      </c>
      <c r="B3" s="126"/>
      <c r="C3" s="126"/>
      <c r="D3" s="126"/>
      <c r="E3" s="126"/>
      <c r="F3" s="126"/>
      <c r="G3" s="126"/>
      <c r="H3" s="126"/>
    </row>
    <row r="4" spans="1:8" s="120" customForma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15.75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3.25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5" hidden="1" customHeight="1" thickBot="1" x14ac:dyDescent="0.3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x14ac:dyDescent="0.25">
      <c r="A13" s="139"/>
      <c r="B13" s="140"/>
      <c r="C13" s="140" t="s">
        <v>164</v>
      </c>
      <c r="D13" s="140" t="s">
        <v>165</v>
      </c>
      <c r="E13" s="140"/>
      <c r="F13" s="141"/>
      <c r="G13" s="142"/>
      <c r="H13" s="142"/>
    </row>
    <row r="14" spans="1:8" s="120" customForma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22.5" x14ac:dyDescent="0.2">
      <c r="A15" s="147">
        <v>1</v>
      </c>
      <c r="B15" s="148" t="s">
        <v>167</v>
      </c>
      <c r="C15" s="148" t="s">
        <v>651</v>
      </c>
      <c r="D15" s="148" t="s">
        <v>652</v>
      </c>
      <c r="E15" s="148" t="s">
        <v>170</v>
      </c>
      <c r="F15" s="149">
        <v>42</v>
      </c>
      <c r="G15" s="150"/>
      <c r="H15" s="150">
        <f>G15*F15</f>
        <v>0</v>
      </c>
    </row>
    <row r="16" spans="1:8" s="120" customFormat="1" x14ac:dyDescent="0.2">
      <c r="A16" s="151"/>
      <c r="B16" s="152"/>
      <c r="C16" s="152"/>
      <c r="D16" s="152" t="s">
        <v>653</v>
      </c>
      <c r="E16" s="152"/>
      <c r="F16" s="153">
        <v>42</v>
      </c>
      <c r="G16" s="154"/>
      <c r="H16" s="154"/>
    </row>
    <row r="17" spans="1:8" s="120" customFormat="1" ht="22.5" x14ac:dyDescent="0.2">
      <c r="A17" s="147">
        <v>2</v>
      </c>
      <c r="B17" s="148" t="s">
        <v>167</v>
      </c>
      <c r="C17" s="148" t="s">
        <v>654</v>
      </c>
      <c r="D17" s="148" t="s">
        <v>655</v>
      </c>
      <c r="E17" s="148" t="s">
        <v>170</v>
      </c>
      <c r="F17" s="149">
        <v>20</v>
      </c>
      <c r="G17" s="150"/>
      <c r="H17" s="150">
        <f t="shared" ref="H17:H18" si="0">G17*F17</f>
        <v>0</v>
      </c>
    </row>
    <row r="18" spans="1:8" s="120" customFormat="1" ht="22.5" x14ac:dyDescent="0.2">
      <c r="A18" s="159">
        <v>3</v>
      </c>
      <c r="B18" s="160" t="s">
        <v>656</v>
      </c>
      <c r="C18" s="160" t="s">
        <v>657</v>
      </c>
      <c r="D18" s="160" t="s">
        <v>658</v>
      </c>
      <c r="E18" s="160" t="s">
        <v>188</v>
      </c>
      <c r="F18" s="161">
        <v>40</v>
      </c>
      <c r="G18" s="162"/>
      <c r="H18" s="150">
        <f t="shared" si="0"/>
        <v>0</v>
      </c>
    </row>
    <row r="19" spans="1:8" s="120" customFormat="1" x14ac:dyDescent="0.2">
      <c r="A19" s="155"/>
      <c r="B19" s="156"/>
      <c r="C19" s="156"/>
      <c r="D19" s="156" t="s">
        <v>659</v>
      </c>
      <c r="E19" s="156"/>
      <c r="F19" s="157">
        <v>40</v>
      </c>
      <c r="G19" s="158"/>
      <c r="H19" s="158"/>
    </row>
    <row r="20" spans="1:8" s="120" customFormat="1" x14ac:dyDescent="0.2">
      <c r="A20" s="143"/>
      <c r="B20" s="144"/>
      <c r="C20" s="144" t="s">
        <v>157</v>
      </c>
      <c r="D20" s="144" t="s">
        <v>199</v>
      </c>
      <c r="E20" s="144"/>
      <c r="F20" s="145"/>
      <c r="G20" s="146"/>
      <c r="H20" s="146"/>
    </row>
    <row r="21" spans="1:8" s="120" customFormat="1" ht="22.5" x14ac:dyDescent="0.2">
      <c r="A21" s="147">
        <v>4</v>
      </c>
      <c r="B21" s="148" t="s">
        <v>200</v>
      </c>
      <c r="C21" s="148" t="s">
        <v>660</v>
      </c>
      <c r="D21" s="148" t="s">
        <v>661</v>
      </c>
      <c r="E21" s="148" t="s">
        <v>170</v>
      </c>
      <c r="F21" s="149">
        <v>6</v>
      </c>
      <c r="G21" s="150"/>
      <c r="H21" s="150">
        <f>G21*F21</f>
        <v>0</v>
      </c>
    </row>
    <row r="22" spans="1:8" s="120" customFormat="1" x14ac:dyDescent="0.2">
      <c r="A22" s="151"/>
      <c r="B22" s="152"/>
      <c r="C22" s="152"/>
      <c r="D22" s="152" t="s">
        <v>662</v>
      </c>
      <c r="E22" s="152"/>
      <c r="F22" s="153">
        <v>6</v>
      </c>
      <c r="G22" s="154"/>
      <c r="H22" s="154"/>
    </row>
    <row r="23" spans="1:8" s="120" customFormat="1" x14ac:dyDescent="0.2">
      <c r="A23" s="147">
        <v>5</v>
      </c>
      <c r="B23" s="148" t="s">
        <v>200</v>
      </c>
      <c r="C23" s="148" t="s">
        <v>663</v>
      </c>
      <c r="D23" s="148" t="s">
        <v>664</v>
      </c>
      <c r="E23" s="148" t="s">
        <v>315</v>
      </c>
      <c r="F23" s="149">
        <v>60</v>
      </c>
      <c r="G23" s="150"/>
      <c r="H23" s="150">
        <f t="shared" ref="H23:H30" si="1">G23*F23</f>
        <v>0</v>
      </c>
    </row>
    <row r="24" spans="1:8" s="120" customFormat="1" x14ac:dyDescent="0.2">
      <c r="A24" s="159">
        <v>6</v>
      </c>
      <c r="B24" s="160" t="s">
        <v>605</v>
      </c>
      <c r="C24" s="160" t="s">
        <v>665</v>
      </c>
      <c r="D24" s="160" t="s">
        <v>666</v>
      </c>
      <c r="E24" s="160" t="s">
        <v>315</v>
      </c>
      <c r="F24" s="161">
        <v>60</v>
      </c>
      <c r="G24" s="162"/>
      <c r="H24" s="150">
        <f t="shared" si="1"/>
        <v>0</v>
      </c>
    </row>
    <row r="25" spans="1:8" s="120" customFormat="1" x14ac:dyDescent="0.2">
      <c r="A25" s="159">
        <v>7</v>
      </c>
      <c r="B25" s="160" t="s">
        <v>605</v>
      </c>
      <c r="C25" s="160" t="s">
        <v>667</v>
      </c>
      <c r="D25" s="160" t="s">
        <v>668</v>
      </c>
      <c r="E25" s="160" t="s">
        <v>135</v>
      </c>
      <c r="F25" s="161">
        <v>120</v>
      </c>
      <c r="G25" s="162"/>
      <c r="H25" s="150">
        <f t="shared" si="1"/>
        <v>0</v>
      </c>
    </row>
    <row r="26" spans="1:8" s="120" customFormat="1" x14ac:dyDescent="0.2">
      <c r="A26" s="159">
        <v>8</v>
      </c>
      <c r="B26" s="160" t="s">
        <v>605</v>
      </c>
      <c r="C26" s="160" t="s">
        <v>669</v>
      </c>
      <c r="D26" s="160" t="s">
        <v>670</v>
      </c>
      <c r="E26" s="160" t="s">
        <v>315</v>
      </c>
      <c r="F26" s="161">
        <v>4</v>
      </c>
      <c r="G26" s="162"/>
      <c r="H26" s="150">
        <f t="shared" si="1"/>
        <v>0</v>
      </c>
    </row>
    <row r="27" spans="1:8" s="120" customFormat="1" x14ac:dyDescent="0.2">
      <c r="A27" s="159">
        <v>9</v>
      </c>
      <c r="B27" s="160" t="s">
        <v>605</v>
      </c>
      <c r="C27" s="160" t="s">
        <v>671</v>
      </c>
      <c r="D27" s="160" t="s">
        <v>672</v>
      </c>
      <c r="E27" s="160" t="s">
        <v>315</v>
      </c>
      <c r="F27" s="161">
        <v>1</v>
      </c>
      <c r="G27" s="162"/>
      <c r="H27" s="150">
        <f t="shared" si="1"/>
        <v>0</v>
      </c>
    </row>
    <row r="28" spans="1:8" s="120" customFormat="1" x14ac:dyDescent="0.2">
      <c r="A28" s="159">
        <v>10</v>
      </c>
      <c r="B28" s="160" t="s">
        <v>605</v>
      </c>
      <c r="C28" s="160" t="s">
        <v>673</v>
      </c>
      <c r="D28" s="160" t="s">
        <v>674</v>
      </c>
      <c r="E28" s="160" t="s">
        <v>315</v>
      </c>
      <c r="F28" s="161">
        <v>200</v>
      </c>
      <c r="G28" s="162"/>
      <c r="H28" s="150">
        <f t="shared" si="1"/>
        <v>0</v>
      </c>
    </row>
    <row r="29" spans="1:8" s="120" customFormat="1" x14ac:dyDescent="0.2">
      <c r="A29" s="159">
        <v>11</v>
      </c>
      <c r="B29" s="160" t="s">
        <v>605</v>
      </c>
      <c r="C29" s="160" t="s">
        <v>675</v>
      </c>
      <c r="D29" s="160" t="s">
        <v>676</v>
      </c>
      <c r="E29" s="160" t="s">
        <v>315</v>
      </c>
      <c r="F29" s="161">
        <v>2</v>
      </c>
      <c r="G29" s="162"/>
      <c r="H29" s="150">
        <f t="shared" si="1"/>
        <v>0</v>
      </c>
    </row>
    <row r="30" spans="1:8" s="120" customFormat="1" x14ac:dyDescent="0.2">
      <c r="A30" s="159">
        <v>12</v>
      </c>
      <c r="B30" s="160" t="s">
        <v>605</v>
      </c>
      <c r="C30" s="160" t="s">
        <v>677</v>
      </c>
      <c r="D30" s="160" t="s">
        <v>678</v>
      </c>
      <c r="E30" s="160" t="s">
        <v>315</v>
      </c>
      <c r="F30" s="161">
        <v>6</v>
      </c>
      <c r="G30" s="162"/>
      <c r="H30" s="150">
        <f t="shared" si="1"/>
        <v>0</v>
      </c>
    </row>
    <row r="31" spans="1:8" s="120" customFormat="1" x14ac:dyDescent="0.25">
      <c r="A31" s="163"/>
      <c r="B31" s="164"/>
      <c r="C31" s="164"/>
      <c r="D31" s="164" t="s">
        <v>516</v>
      </c>
      <c r="E31" s="164"/>
      <c r="F31" s="165"/>
      <c r="G31" s="166"/>
      <c r="H31" s="166">
        <f>SUM(H15:H30)</f>
        <v>0</v>
      </c>
    </row>
  </sheetData>
  <sheetProtection algorithmName="SHA-512" hashValue="F11XFnBKDxT04moM6u+VF6orIFr8c/Wlp9MhoDlJqxKNIezqDnZqNdh2gyufCTTsMma3Z5MXCe4iEuPYw7Nubw==" saltValue="enStZSyO5UdQJo01UFPabg==" spinCount="100000" sheet="1" objects="1" scenarios="1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9"/>
  <sheetViews>
    <sheetView tabSelected="1" topLeftCell="A28" workbookViewId="0">
      <selection activeCell="C311" sqref="C311"/>
    </sheetView>
  </sheetViews>
  <sheetFormatPr defaultRowHeight="15" x14ac:dyDescent="0.25"/>
  <cols>
    <col min="1" max="1" width="70.5703125" bestFit="1" customWidth="1"/>
  </cols>
  <sheetData>
    <row r="1" spans="1:8" ht="25.5" x14ac:dyDescent="0.35">
      <c r="A1" s="393" t="s">
        <v>716</v>
      </c>
    </row>
    <row r="2" spans="1:8" ht="15.75" x14ac:dyDescent="0.25">
      <c r="A2" s="394"/>
      <c r="C2" s="395"/>
    </row>
    <row r="3" spans="1:8" x14ac:dyDescent="0.25">
      <c r="A3" s="394" t="s">
        <v>717</v>
      </c>
      <c r="B3" s="394"/>
      <c r="C3" s="394"/>
      <c r="D3" s="394"/>
      <c r="E3" s="394"/>
      <c r="F3" s="394"/>
      <c r="G3" s="394"/>
      <c r="H3" s="394"/>
    </row>
    <row r="5" spans="1:8" ht="22.5" x14ac:dyDescent="0.3">
      <c r="B5" s="396" t="s">
        <v>718</v>
      </c>
      <c r="C5" s="397"/>
      <c r="D5" s="397"/>
      <c r="E5" s="397"/>
      <c r="F5" s="397"/>
      <c r="G5" s="397"/>
    </row>
    <row r="6" spans="1:8" ht="15.75" x14ac:dyDescent="0.25">
      <c r="A6" s="395"/>
    </row>
    <row r="8" spans="1:8" ht="15.75" x14ac:dyDescent="0.25">
      <c r="A8" s="395" t="s">
        <v>719</v>
      </c>
      <c r="H8" s="399">
        <f>SUM(H28:H30)</f>
        <v>0</v>
      </c>
    </row>
    <row r="9" spans="1:8" x14ac:dyDescent="0.25">
      <c r="H9" s="400"/>
    </row>
    <row r="10" spans="1:8" ht="15.75" x14ac:dyDescent="0.25">
      <c r="A10" s="395" t="s">
        <v>720</v>
      </c>
      <c r="H10" s="401">
        <f>SUM(H8)</f>
        <v>0</v>
      </c>
    </row>
    <row r="11" spans="1:8" ht="15.75" x14ac:dyDescent="0.25">
      <c r="H11" s="401"/>
    </row>
    <row r="12" spans="1:8" ht="15.75" x14ac:dyDescent="0.25">
      <c r="A12" s="395" t="s">
        <v>721</v>
      </c>
      <c r="H12" s="399">
        <f>SUM(H8:H8)</f>
        <v>0</v>
      </c>
    </row>
    <row r="13" spans="1:8" x14ac:dyDescent="0.25">
      <c r="H13" s="400"/>
    </row>
    <row r="14" spans="1:8" ht="15.75" x14ac:dyDescent="0.25">
      <c r="A14" s="395" t="s">
        <v>722</v>
      </c>
      <c r="H14" s="401">
        <f>SUM(H26)</f>
        <v>0</v>
      </c>
    </row>
    <row r="15" spans="1:8" x14ac:dyDescent="0.25">
      <c r="H15" s="400"/>
    </row>
    <row r="16" spans="1:8" ht="18.75" x14ac:dyDescent="0.3">
      <c r="A16" s="402" t="s">
        <v>155</v>
      </c>
      <c r="H16" s="399">
        <f>SUM(H12,H14)</f>
        <v>0</v>
      </c>
    </row>
    <row r="17" spans="1:8" x14ac:dyDescent="0.25">
      <c r="H17" s="400"/>
    </row>
    <row r="18" spans="1:8" ht="15.75" x14ac:dyDescent="0.25">
      <c r="A18" s="395" t="s">
        <v>1356</v>
      </c>
      <c r="D18">
        <v>0.21</v>
      </c>
      <c r="H18" s="401">
        <f>PRODUCT(D18,H16)</f>
        <v>0</v>
      </c>
    </row>
    <row r="19" spans="1:8" x14ac:dyDescent="0.25">
      <c r="H19" s="400"/>
    </row>
    <row r="20" spans="1:8" ht="18.75" x14ac:dyDescent="0.3">
      <c r="A20" s="402" t="s">
        <v>723</v>
      </c>
      <c r="B20" s="402"/>
      <c r="C20" s="402"/>
      <c r="H20" s="399">
        <f>SUM(H16,H18)</f>
        <v>0</v>
      </c>
    </row>
    <row r="24" spans="1:8" ht="25.5" x14ac:dyDescent="0.35">
      <c r="A24" s="403" t="s">
        <v>724</v>
      </c>
      <c r="B24" s="403"/>
      <c r="C24" s="403"/>
      <c r="D24" s="403"/>
      <c r="E24" s="403"/>
      <c r="F24" s="403"/>
      <c r="G24" s="403"/>
    </row>
    <row r="26" spans="1:8" ht="15.75" x14ac:dyDescent="0.25">
      <c r="A26" s="395" t="s">
        <v>725</v>
      </c>
      <c r="B26" s="395"/>
      <c r="C26" s="395"/>
      <c r="H26" s="401">
        <v>0</v>
      </c>
    </row>
    <row r="27" spans="1:8" x14ac:dyDescent="0.25">
      <c r="H27" s="2"/>
    </row>
    <row r="28" spans="1:8" ht="15.75" x14ac:dyDescent="0.25">
      <c r="A28" s="395" t="s">
        <v>726</v>
      </c>
      <c r="B28" s="395"/>
      <c r="C28" s="395"/>
      <c r="H28" s="401">
        <f>I317</f>
        <v>0</v>
      </c>
    </row>
    <row r="29" spans="1:8" x14ac:dyDescent="0.25">
      <c r="H29" s="2"/>
    </row>
    <row r="30" spans="1:8" ht="15.75" x14ac:dyDescent="0.25">
      <c r="A30" s="395" t="s">
        <v>727</v>
      </c>
      <c r="B30" s="395"/>
      <c r="C30" s="395"/>
      <c r="H30" s="401">
        <f>I205</f>
        <v>0</v>
      </c>
    </row>
    <row r="31" spans="1:8" x14ac:dyDescent="0.25">
      <c r="H31" s="2"/>
    </row>
    <row r="32" spans="1:8" ht="15.75" x14ac:dyDescent="0.25">
      <c r="A32" s="398" t="s">
        <v>728</v>
      </c>
      <c r="B32" s="398"/>
      <c r="C32" s="398"/>
      <c r="H32" s="399">
        <f>SUM(H28,H30)</f>
        <v>0</v>
      </c>
    </row>
    <row r="35" spans="1:9" ht="15.75" x14ac:dyDescent="0.25">
      <c r="A35" s="404" t="s">
        <v>729</v>
      </c>
      <c r="B35" s="394"/>
      <c r="C35" s="394"/>
      <c r="D35" s="394"/>
      <c r="E35" s="394"/>
    </row>
    <row r="36" spans="1:9" ht="15.75" x14ac:dyDescent="0.25">
      <c r="A36" s="398" t="s">
        <v>1535</v>
      </c>
    </row>
    <row r="37" spans="1:9" ht="15.75" x14ac:dyDescent="0.25">
      <c r="A37" s="395" t="s">
        <v>1498</v>
      </c>
      <c r="B37" s="395"/>
      <c r="C37" s="395"/>
      <c r="D37" s="395"/>
      <c r="E37" s="395"/>
      <c r="F37" s="395"/>
      <c r="G37" s="395"/>
      <c r="H37" s="395"/>
    </row>
    <row r="38" spans="1:9" ht="15.75" x14ac:dyDescent="0.25">
      <c r="A38" t="s">
        <v>1499</v>
      </c>
      <c r="H38" s="395"/>
    </row>
    <row r="39" spans="1:9" x14ac:dyDescent="0.25">
      <c r="A39" t="s">
        <v>1500</v>
      </c>
    </row>
    <row r="40" spans="1:9" ht="15.75" x14ac:dyDescent="0.25">
      <c r="A40" s="401">
        <v>2</v>
      </c>
      <c r="B40" s="2" t="s">
        <v>135</v>
      </c>
      <c r="C40" t="s">
        <v>1501</v>
      </c>
      <c r="H40" s="449">
        <v>0</v>
      </c>
      <c r="I40" s="2">
        <f>PRODUCT(A40,H40)</f>
        <v>0</v>
      </c>
    </row>
    <row r="41" spans="1:9" ht="15.75" x14ac:dyDescent="0.25">
      <c r="A41" s="401">
        <v>3</v>
      </c>
      <c r="B41" s="2" t="s">
        <v>12</v>
      </c>
      <c r="C41" t="s">
        <v>1502</v>
      </c>
      <c r="H41" s="449">
        <v>0</v>
      </c>
      <c r="I41" s="2">
        <f t="shared" ref="I41:I63" si="0">PRODUCT(A41,H41)</f>
        <v>0</v>
      </c>
    </row>
    <row r="42" spans="1:9" ht="15.75" x14ac:dyDescent="0.25">
      <c r="A42" s="401">
        <v>1</v>
      </c>
      <c r="B42" s="2" t="s">
        <v>12</v>
      </c>
      <c r="C42" s="395" t="s">
        <v>1503</v>
      </c>
      <c r="D42" s="395"/>
      <c r="E42" s="395"/>
      <c r="F42" s="395"/>
      <c r="G42" s="395"/>
      <c r="H42" s="449">
        <v>0</v>
      </c>
      <c r="I42" s="2">
        <f t="shared" si="0"/>
        <v>0</v>
      </c>
    </row>
    <row r="43" spans="1:9" ht="15.75" x14ac:dyDescent="0.25">
      <c r="A43" s="401">
        <v>1</v>
      </c>
      <c r="B43" s="2" t="s">
        <v>12</v>
      </c>
      <c r="C43" t="s">
        <v>1504</v>
      </c>
      <c r="H43" s="449">
        <v>0</v>
      </c>
      <c r="I43" s="2">
        <f t="shared" si="0"/>
        <v>0</v>
      </c>
    </row>
    <row r="44" spans="1:9" ht="15.75" x14ac:dyDescent="0.25">
      <c r="A44" s="401">
        <v>1</v>
      </c>
      <c r="B44" s="2" t="s">
        <v>12</v>
      </c>
      <c r="C44" t="s">
        <v>1505</v>
      </c>
      <c r="H44" s="449">
        <v>0</v>
      </c>
      <c r="I44" s="2">
        <f t="shared" si="0"/>
        <v>0</v>
      </c>
    </row>
    <row r="45" spans="1:9" ht="15.75" x14ac:dyDescent="0.25">
      <c r="A45" s="401">
        <v>1</v>
      </c>
      <c r="B45" s="2" t="s">
        <v>12</v>
      </c>
      <c r="C45" t="s">
        <v>1506</v>
      </c>
      <c r="H45" s="449">
        <v>0</v>
      </c>
      <c r="I45" s="2">
        <f t="shared" si="0"/>
        <v>0</v>
      </c>
    </row>
    <row r="46" spans="1:9" ht="15.75" x14ac:dyDescent="0.25">
      <c r="A46" s="401">
        <v>2</v>
      </c>
      <c r="B46" s="2" t="s">
        <v>12</v>
      </c>
      <c r="C46" t="s">
        <v>1507</v>
      </c>
      <c r="H46" s="449">
        <v>0</v>
      </c>
      <c r="I46" s="2">
        <f t="shared" si="0"/>
        <v>0</v>
      </c>
    </row>
    <row r="47" spans="1:9" ht="15.75" x14ac:dyDescent="0.25">
      <c r="A47" s="401">
        <v>2</v>
      </c>
      <c r="B47" s="2" t="s">
        <v>12</v>
      </c>
      <c r="C47" t="s">
        <v>1508</v>
      </c>
      <c r="H47" s="449">
        <v>0</v>
      </c>
      <c r="I47" s="2">
        <f t="shared" si="0"/>
        <v>0</v>
      </c>
    </row>
    <row r="48" spans="1:9" ht="15.75" x14ac:dyDescent="0.25">
      <c r="A48" s="401">
        <v>1</v>
      </c>
      <c r="B48" s="2" t="s">
        <v>12</v>
      </c>
      <c r="C48" t="s">
        <v>1509</v>
      </c>
      <c r="H48" s="449">
        <v>0</v>
      </c>
      <c r="I48" s="2">
        <f t="shared" si="0"/>
        <v>0</v>
      </c>
    </row>
    <row r="49" spans="1:9" ht="15.75" x14ac:dyDescent="0.25">
      <c r="A49" s="401">
        <v>10</v>
      </c>
      <c r="B49" s="2" t="s">
        <v>12</v>
      </c>
      <c r="C49" t="s">
        <v>730</v>
      </c>
      <c r="H49" s="449">
        <v>0</v>
      </c>
      <c r="I49" s="2">
        <f t="shared" si="0"/>
        <v>0</v>
      </c>
    </row>
    <row r="50" spans="1:9" ht="15.75" x14ac:dyDescent="0.25">
      <c r="A50" s="401">
        <v>2</v>
      </c>
      <c r="B50" s="2" t="s">
        <v>12</v>
      </c>
      <c r="C50" t="s">
        <v>731</v>
      </c>
      <c r="H50" s="449">
        <v>0</v>
      </c>
      <c r="I50" s="2">
        <f t="shared" si="0"/>
        <v>0</v>
      </c>
    </row>
    <row r="51" spans="1:9" ht="15.75" x14ac:dyDescent="0.25">
      <c r="A51" s="401">
        <v>4</v>
      </c>
      <c r="B51" s="2" t="s">
        <v>12</v>
      </c>
      <c r="C51" t="s">
        <v>732</v>
      </c>
      <c r="H51" s="449">
        <v>0</v>
      </c>
      <c r="I51" s="2">
        <f t="shared" si="0"/>
        <v>0</v>
      </c>
    </row>
    <row r="52" spans="1:9" ht="15.75" x14ac:dyDescent="0.25">
      <c r="A52" s="401">
        <v>1</v>
      </c>
      <c r="B52" s="2" t="s">
        <v>12</v>
      </c>
      <c r="C52" t="s">
        <v>733</v>
      </c>
      <c r="H52" s="449">
        <v>0</v>
      </c>
      <c r="I52" s="2">
        <f t="shared" si="0"/>
        <v>0</v>
      </c>
    </row>
    <row r="53" spans="1:9" ht="15.75" x14ac:dyDescent="0.25">
      <c r="A53" s="401">
        <v>44</v>
      </c>
      <c r="B53" s="2" t="s">
        <v>12</v>
      </c>
      <c r="C53" t="s">
        <v>734</v>
      </c>
      <c r="E53" s="395"/>
      <c r="F53" s="395"/>
      <c r="H53" s="449">
        <v>0</v>
      </c>
      <c r="I53" s="2">
        <f t="shared" si="0"/>
        <v>0</v>
      </c>
    </row>
    <row r="54" spans="1:9" ht="15.75" x14ac:dyDescent="0.25">
      <c r="A54" s="401">
        <v>1</v>
      </c>
      <c r="B54" s="2" t="s">
        <v>12</v>
      </c>
      <c r="C54" t="s">
        <v>1510</v>
      </c>
      <c r="G54" s="395"/>
      <c r="H54" s="449">
        <v>0</v>
      </c>
      <c r="I54" s="2">
        <f t="shared" si="0"/>
        <v>0</v>
      </c>
    </row>
    <row r="55" spans="1:9" ht="15.75" x14ac:dyDescent="0.25">
      <c r="A55" s="401">
        <v>1</v>
      </c>
      <c r="B55" s="2" t="s">
        <v>12</v>
      </c>
      <c r="C55" t="s">
        <v>735</v>
      </c>
      <c r="E55" s="395"/>
      <c r="H55" s="449">
        <v>0</v>
      </c>
      <c r="I55" s="2">
        <f t="shared" si="0"/>
        <v>0</v>
      </c>
    </row>
    <row r="56" spans="1:9" ht="15.75" x14ac:dyDescent="0.25">
      <c r="A56" s="401">
        <v>29</v>
      </c>
      <c r="B56" s="2" t="s">
        <v>12</v>
      </c>
      <c r="C56" t="s">
        <v>1510</v>
      </c>
      <c r="G56" s="395"/>
      <c r="H56" s="449">
        <v>0</v>
      </c>
      <c r="I56" s="2">
        <f t="shared" si="0"/>
        <v>0</v>
      </c>
    </row>
    <row r="57" spans="1:9" ht="15.75" x14ac:dyDescent="0.25">
      <c r="A57" s="401">
        <v>1</v>
      </c>
      <c r="B57" s="2" t="s">
        <v>12</v>
      </c>
      <c r="C57" t="s">
        <v>735</v>
      </c>
      <c r="E57" s="395"/>
      <c r="H57" s="449">
        <v>0</v>
      </c>
      <c r="I57" s="2">
        <f t="shared" si="0"/>
        <v>0</v>
      </c>
    </row>
    <row r="58" spans="1:9" ht="15.75" x14ac:dyDescent="0.25">
      <c r="A58" s="401">
        <v>9</v>
      </c>
      <c r="B58" s="2" t="s">
        <v>12</v>
      </c>
      <c r="C58" t="s">
        <v>736</v>
      </c>
      <c r="E58" s="395"/>
      <c r="H58" s="449">
        <v>0</v>
      </c>
      <c r="I58" s="2">
        <f t="shared" si="0"/>
        <v>0</v>
      </c>
    </row>
    <row r="59" spans="1:9" ht="15.75" x14ac:dyDescent="0.25">
      <c r="A59" s="401">
        <v>2</v>
      </c>
      <c r="B59" s="2" t="s">
        <v>12</v>
      </c>
      <c r="C59" t="s">
        <v>1511</v>
      </c>
      <c r="H59" s="449">
        <v>0</v>
      </c>
      <c r="I59" s="2">
        <f t="shared" si="0"/>
        <v>0</v>
      </c>
    </row>
    <row r="60" spans="1:9" ht="15.75" x14ac:dyDescent="0.25">
      <c r="A60" s="401">
        <v>6</v>
      </c>
      <c r="B60" s="2" t="s">
        <v>12</v>
      </c>
      <c r="C60" t="s">
        <v>1512</v>
      </c>
      <c r="E60" s="395"/>
      <c r="H60" s="449">
        <v>0</v>
      </c>
      <c r="I60" s="2">
        <f t="shared" si="0"/>
        <v>0</v>
      </c>
    </row>
    <row r="61" spans="1:9" ht="15.75" x14ac:dyDescent="0.25">
      <c r="A61" s="401">
        <v>4</v>
      </c>
      <c r="B61" s="2" t="s">
        <v>138</v>
      </c>
      <c r="C61" t="s">
        <v>1513</v>
      </c>
      <c r="F61" s="398"/>
      <c r="H61" s="449">
        <v>0</v>
      </c>
      <c r="I61" s="2">
        <f t="shared" si="0"/>
        <v>0</v>
      </c>
    </row>
    <row r="62" spans="1:9" ht="15.75" x14ac:dyDescent="0.25">
      <c r="A62" s="401">
        <v>1</v>
      </c>
      <c r="B62" s="401" t="s">
        <v>737</v>
      </c>
      <c r="C62" s="395" t="s">
        <v>738</v>
      </c>
      <c r="D62" s="395"/>
      <c r="E62" s="395"/>
      <c r="F62" s="395"/>
      <c r="G62" s="395"/>
      <c r="H62" s="449">
        <v>0</v>
      </c>
      <c r="I62" s="2">
        <f t="shared" si="0"/>
        <v>0</v>
      </c>
    </row>
    <row r="63" spans="1:9" ht="16.5" thickBot="1" x14ac:dyDescent="0.3">
      <c r="A63" s="401">
        <v>1</v>
      </c>
      <c r="B63" s="405" t="s">
        <v>737</v>
      </c>
      <c r="C63" s="406" t="s">
        <v>739</v>
      </c>
      <c r="H63" s="449">
        <v>0</v>
      </c>
      <c r="I63" s="2">
        <f t="shared" si="0"/>
        <v>0</v>
      </c>
    </row>
    <row r="64" spans="1:9" ht="16.5" thickBot="1" x14ac:dyDescent="0.3">
      <c r="A64" s="401"/>
      <c r="B64" s="2"/>
      <c r="H64" s="2"/>
      <c r="I64" s="451">
        <f>SUM(I40:I63)</f>
        <v>0</v>
      </c>
    </row>
    <row r="65" spans="1:9" ht="15.75" x14ac:dyDescent="0.25">
      <c r="A65" s="398" t="s">
        <v>1514</v>
      </c>
      <c r="H65" s="2"/>
      <c r="I65" s="2"/>
    </row>
    <row r="66" spans="1:9" ht="15.75" x14ac:dyDescent="0.25">
      <c r="A66" s="395" t="s">
        <v>1515</v>
      </c>
      <c r="B66" s="395"/>
      <c r="C66" s="395"/>
      <c r="D66" s="395"/>
      <c r="E66" s="395"/>
      <c r="F66" s="395"/>
      <c r="G66" s="395"/>
      <c r="H66" s="2"/>
      <c r="I66" s="2"/>
    </row>
    <row r="67" spans="1:9" ht="15.75" x14ac:dyDescent="0.25">
      <c r="A67" s="406" t="s">
        <v>740</v>
      </c>
      <c r="H67" s="401"/>
      <c r="I67" s="2"/>
    </row>
    <row r="68" spans="1:9" ht="15.75" x14ac:dyDescent="0.25">
      <c r="A68" s="401">
        <v>1</v>
      </c>
      <c r="B68" s="405" t="s">
        <v>12</v>
      </c>
      <c r="C68" s="406" t="s">
        <v>741</v>
      </c>
      <c r="H68" s="449">
        <v>0</v>
      </c>
      <c r="I68" s="2">
        <f>PRODUCT(A68,H68)</f>
        <v>0</v>
      </c>
    </row>
    <row r="69" spans="1:9" ht="15.75" x14ac:dyDescent="0.25">
      <c r="A69" s="401">
        <v>1</v>
      </c>
      <c r="B69" s="405" t="s">
        <v>12</v>
      </c>
      <c r="C69" s="406" t="s">
        <v>742</v>
      </c>
      <c r="H69" s="449">
        <v>0</v>
      </c>
      <c r="I69" s="2">
        <f t="shared" ref="I69:I79" si="1">PRODUCT(A69,H69)</f>
        <v>0</v>
      </c>
    </row>
    <row r="70" spans="1:9" ht="15.75" x14ac:dyDescent="0.25">
      <c r="A70" s="401">
        <v>10</v>
      </c>
      <c r="B70" s="2" t="s">
        <v>12</v>
      </c>
      <c r="C70" t="s">
        <v>730</v>
      </c>
      <c r="H70" s="449">
        <v>0</v>
      </c>
      <c r="I70" s="2">
        <f t="shared" si="1"/>
        <v>0</v>
      </c>
    </row>
    <row r="71" spans="1:9" ht="15.75" x14ac:dyDescent="0.25">
      <c r="A71" s="401">
        <v>1</v>
      </c>
      <c r="B71" s="2" t="s">
        <v>12</v>
      </c>
      <c r="C71" t="s">
        <v>731</v>
      </c>
      <c r="H71" s="449">
        <v>0</v>
      </c>
      <c r="I71" s="2">
        <f t="shared" si="1"/>
        <v>0</v>
      </c>
    </row>
    <row r="72" spans="1:9" ht="15.75" x14ac:dyDescent="0.25">
      <c r="A72" s="401">
        <v>5</v>
      </c>
      <c r="B72" s="2" t="s">
        <v>12</v>
      </c>
      <c r="C72" t="s">
        <v>732</v>
      </c>
      <c r="H72" s="449">
        <v>0</v>
      </c>
      <c r="I72" s="2">
        <f t="shared" si="1"/>
        <v>0</v>
      </c>
    </row>
    <row r="73" spans="1:9" ht="15.75" x14ac:dyDescent="0.25">
      <c r="A73" s="401">
        <v>1</v>
      </c>
      <c r="B73" s="2" t="s">
        <v>12</v>
      </c>
      <c r="C73" t="s">
        <v>733</v>
      </c>
      <c r="H73" s="449">
        <v>0</v>
      </c>
      <c r="I73" s="2">
        <f t="shared" si="1"/>
        <v>0</v>
      </c>
    </row>
    <row r="74" spans="1:9" ht="15.75" x14ac:dyDescent="0.25">
      <c r="A74" s="401">
        <v>6</v>
      </c>
      <c r="B74" s="2" t="s">
        <v>12</v>
      </c>
      <c r="C74" t="s">
        <v>734</v>
      </c>
      <c r="E74" s="395"/>
      <c r="F74" s="395"/>
      <c r="H74" s="449">
        <v>0</v>
      </c>
      <c r="I74" s="2">
        <f t="shared" si="1"/>
        <v>0</v>
      </c>
    </row>
    <row r="75" spans="1:9" ht="15.75" x14ac:dyDescent="0.25">
      <c r="A75" s="401">
        <v>1</v>
      </c>
      <c r="B75" s="2" t="s">
        <v>12</v>
      </c>
      <c r="C75" t="s">
        <v>736</v>
      </c>
      <c r="E75" s="395"/>
      <c r="H75" s="449">
        <v>0</v>
      </c>
      <c r="I75" s="2">
        <f t="shared" si="1"/>
        <v>0</v>
      </c>
    </row>
    <row r="76" spans="1:9" ht="15.75" x14ac:dyDescent="0.25">
      <c r="A76" s="401">
        <v>1</v>
      </c>
      <c r="B76" s="2" t="s">
        <v>12</v>
      </c>
      <c r="C76" t="s">
        <v>735</v>
      </c>
      <c r="E76" s="395"/>
      <c r="H76" s="449">
        <v>0</v>
      </c>
      <c r="I76" s="2">
        <f t="shared" si="1"/>
        <v>0</v>
      </c>
    </row>
    <row r="77" spans="1:9" ht="15.75" x14ac:dyDescent="0.25">
      <c r="A77" s="401">
        <v>2</v>
      </c>
      <c r="B77" s="2" t="s">
        <v>12</v>
      </c>
      <c r="C77" s="406" t="s">
        <v>743</v>
      </c>
      <c r="E77" s="395"/>
      <c r="H77" s="449">
        <v>0</v>
      </c>
      <c r="I77" s="2">
        <f t="shared" si="1"/>
        <v>0</v>
      </c>
    </row>
    <row r="78" spans="1:9" ht="15.75" x14ac:dyDescent="0.25">
      <c r="A78" s="401">
        <v>1</v>
      </c>
      <c r="B78" s="401" t="s">
        <v>737</v>
      </c>
      <c r="C78" s="395" t="s">
        <v>738</v>
      </c>
      <c r="D78" s="395"/>
      <c r="E78" s="395"/>
      <c r="F78" s="395"/>
      <c r="G78" s="395"/>
      <c r="H78" s="449">
        <v>0</v>
      </c>
      <c r="I78" s="2">
        <f t="shared" si="1"/>
        <v>0</v>
      </c>
    </row>
    <row r="79" spans="1:9" ht="16.5" thickBot="1" x14ac:dyDescent="0.3">
      <c r="A79" s="401">
        <v>1</v>
      </c>
      <c r="B79" s="405" t="s">
        <v>737</v>
      </c>
      <c r="C79" s="406" t="s">
        <v>739</v>
      </c>
      <c r="H79" s="449">
        <v>0</v>
      </c>
      <c r="I79" s="2">
        <f t="shared" si="1"/>
        <v>0</v>
      </c>
    </row>
    <row r="80" spans="1:9" ht="16.5" thickBot="1" x14ac:dyDescent="0.3">
      <c r="A80" s="398"/>
      <c r="B80" s="398"/>
      <c r="C80" s="398"/>
      <c r="D80" s="395"/>
      <c r="E80" s="395"/>
      <c r="F80" s="395"/>
      <c r="H80" s="395"/>
      <c r="I80" s="451">
        <f>SUM(I68:I79)</f>
        <v>0</v>
      </c>
    </row>
    <row r="81" spans="1:15" x14ac:dyDescent="0.25">
      <c r="A81" s="2"/>
      <c r="B81" s="2"/>
      <c r="H81" s="2"/>
      <c r="I81" s="405"/>
    </row>
    <row r="82" spans="1:15" ht="15.75" x14ac:dyDescent="0.25">
      <c r="A82" s="398" t="s">
        <v>744</v>
      </c>
      <c r="D82" s="406"/>
      <c r="H82" s="2"/>
      <c r="I82" s="2"/>
    </row>
    <row r="83" spans="1:15" ht="15.75" x14ac:dyDescent="0.25">
      <c r="A83" s="395" t="s">
        <v>1515</v>
      </c>
      <c r="B83" s="395"/>
      <c r="C83" s="395"/>
      <c r="D83" s="395"/>
      <c r="E83" s="395"/>
      <c r="F83" s="395"/>
      <c r="G83" s="395"/>
      <c r="H83" s="2"/>
      <c r="I83" s="2"/>
    </row>
    <row r="84" spans="1:15" ht="15.75" x14ac:dyDescent="0.25">
      <c r="A84" s="406" t="s">
        <v>1516</v>
      </c>
      <c r="H84" s="401"/>
      <c r="I84" s="2"/>
    </row>
    <row r="85" spans="1:15" ht="15.75" x14ac:dyDescent="0.25">
      <c r="A85" s="401">
        <v>1</v>
      </c>
      <c r="B85" s="405" t="s">
        <v>12</v>
      </c>
      <c r="C85" s="406" t="s">
        <v>741</v>
      </c>
      <c r="H85" s="449">
        <v>0</v>
      </c>
      <c r="I85" s="2">
        <f>PRODUCT(A85,H85)</f>
        <v>0</v>
      </c>
    </row>
    <row r="86" spans="1:15" ht="15.75" x14ac:dyDescent="0.25">
      <c r="A86" s="401">
        <v>1</v>
      </c>
      <c r="B86" s="405" t="s">
        <v>12</v>
      </c>
      <c r="C86" s="406" t="s">
        <v>1517</v>
      </c>
      <c r="H86" s="449">
        <v>0</v>
      </c>
      <c r="I86" s="2">
        <f t="shared" ref="I86:I97" si="2">PRODUCT(A86,H86)</f>
        <v>0</v>
      </c>
    </row>
    <row r="87" spans="1:15" ht="15.75" x14ac:dyDescent="0.25">
      <c r="A87" s="401">
        <v>2</v>
      </c>
      <c r="B87" s="2" t="s">
        <v>12</v>
      </c>
      <c r="C87" t="s">
        <v>1518</v>
      </c>
      <c r="H87" s="449">
        <v>0</v>
      </c>
      <c r="I87" s="2">
        <f t="shared" si="2"/>
        <v>0</v>
      </c>
    </row>
    <row r="88" spans="1:15" ht="15.75" x14ac:dyDescent="0.25">
      <c r="A88" s="401">
        <v>1</v>
      </c>
      <c r="B88" s="2" t="s">
        <v>12</v>
      </c>
      <c r="C88" t="s">
        <v>731</v>
      </c>
      <c r="H88" s="449">
        <v>0</v>
      </c>
      <c r="I88" s="2">
        <f t="shared" si="2"/>
        <v>0</v>
      </c>
    </row>
    <row r="89" spans="1:15" ht="15.75" x14ac:dyDescent="0.25">
      <c r="A89" s="401">
        <v>1</v>
      </c>
      <c r="B89" s="2" t="s">
        <v>12</v>
      </c>
      <c r="C89" t="s">
        <v>1519</v>
      </c>
      <c r="H89" s="449">
        <v>0</v>
      </c>
      <c r="I89" s="2">
        <f t="shared" si="2"/>
        <v>0</v>
      </c>
    </row>
    <row r="90" spans="1:15" ht="15.75" x14ac:dyDescent="0.25">
      <c r="A90" s="401">
        <v>2</v>
      </c>
      <c r="B90" s="2" t="s">
        <v>12</v>
      </c>
      <c r="C90" t="s">
        <v>1520</v>
      </c>
      <c r="H90" s="449">
        <v>0</v>
      </c>
      <c r="I90" s="2">
        <f t="shared" si="2"/>
        <v>0</v>
      </c>
    </row>
    <row r="91" spans="1:15" ht="15.75" x14ac:dyDescent="0.25">
      <c r="A91" s="401">
        <v>4</v>
      </c>
      <c r="B91" s="2" t="s">
        <v>12</v>
      </c>
      <c r="C91" t="s">
        <v>734</v>
      </c>
      <c r="E91" s="395"/>
      <c r="F91" s="395"/>
      <c r="H91" s="449">
        <v>0</v>
      </c>
      <c r="I91" s="2">
        <f t="shared" si="2"/>
        <v>0</v>
      </c>
      <c r="O91" t="s">
        <v>806</v>
      </c>
    </row>
    <row r="92" spans="1:15" ht="15.75" x14ac:dyDescent="0.25">
      <c r="A92" s="401">
        <v>1</v>
      </c>
      <c r="B92" s="2" t="s">
        <v>12</v>
      </c>
      <c r="C92" t="s">
        <v>736</v>
      </c>
      <c r="E92" s="395"/>
      <c r="H92" s="449">
        <v>0</v>
      </c>
      <c r="I92" s="2">
        <f t="shared" si="2"/>
        <v>0</v>
      </c>
    </row>
    <row r="93" spans="1:15" ht="15.75" x14ac:dyDescent="0.25">
      <c r="A93" s="401">
        <v>1</v>
      </c>
      <c r="B93" s="2" t="s">
        <v>12</v>
      </c>
      <c r="C93" t="s">
        <v>735</v>
      </c>
      <c r="E93" s="395"/>
      <c r="H93" s="449">
        <v>0</v>
      </c>
      <c r="I93" s="2">
        <f t="shared" si="2"/>
        <v>0</v>
      </c>
    </row>
    <row r="94" spans="1:15" ht="15.75" x14ac:dyDescent="0.25">
      <c r="A94" s="401">
        <v>2</v>
      </c>
      <c r="B94" s="2" t="s">
        <v>12</v>
      </c>
      <c r="C94" s="406" t="s">
        <v>1521</v>
      </c>
      <c r="E94" s="395"/>
      <c r="H94" s="449">
        <v>0</v>
      </c>
      <c r="I94" s="2">
        <f t="shared" si="2"/>
        <v>0</v>
      </c>
    </row>
    <row r="95" spans="1:15" ht="15.75" x14ac:dyDescent="0.25">
      <c r="A95" s="401">
        <v>1</v>
      </c>
      <c r="B95" s="401" t="s">
        <v>737</v>
      </c>
      <c r="C95" s="406" t="s">
        <v>743</v>
      </c>
      <c r="E95" s="395"/>
      <c r="H95" s="449">
        <v>0</v>
      </c>
      <c r="I95" s="2">
        <f t="shared" si="2"/>
        <v>0</v>
      </c>
    </row>
    <row r="96" spans="1:15" ht="15.75" x14ac:dyDescent="0.25">
      <c r="A96" s="401">
        <v>1</v>
      </c>
      <c r="B96" s="401" t="s">
        <v>737</v>
      </c>
      <c r="C96" s="395" t="s">
        <v>738</v>
      </c>
      <c r="D96" s="395"/>
      <c r="E96" s="395"/>
      <c r="F96" s="395"/>
      <c r="G96" s="395"/>
      <c r="H96" s="449">
        <v>0</v>
      </c>
      <c r="I96" s="2">
        <f t="shared" si="2"/>
        <v>0</v>
      </c>
    </row>
    <row r="97" spans="1:9" ht="16.5" thickBot="1" x14ac:dyDescent="0.3">
      <c r="A97" s="401">
        <v>1</v>
      </c>
      <c r="B97" s="405" t="s">
        <v>737</v>
      </c>
      <c r="C97" s="406" t="s">
        <v>739</v>
      </c>
      <c r="H97" s="449">
        <v>0</v>
      </c>
      <c r="I97" s="2">
        <f t="shared" si="2"/>
        <v>0</v>
      </c>
    </row>
    <row r="98" spans="1:9" ht="16.5" thickBot="1" x14ac:dyDescent="0.3">
      <c r="A98" s="401"/>
      <c r="B98" s="2"/>
      <c r="H98" s="2"/>
      <c r="I98" s="451">
        <f>SUM(I85:I97)</f>
        <v>0</v>
      </c>
    </row>
    <row r="99" spans="1:9" ht="15.75" x14ac:dyDescent="0.25">
      <c r="A99" s="401"/>
      <c r="B99" s="2"/>
      <c r="H99" s="2"/>
      <c r="I99" s="405"/>
    </row>
    <row r="100" spans="1:9" ht="16.5" thickBot="1" x14ac:dyDescent="0.3">
      <c r="A100" s="408" t="s">
        <v>1522</v>
      </c>
      <c r="B100" s="401"/>
      <c r="D100" s="395"/>
      <c r="E100" s="395"/>
      <c r="F100" s="395"/>
      <c r="G100" s="395"/>
      <c r="H100" s="401"/>
      <c r="I100" s="405"/>
    </row>
    <row r="101" spans="1:9" ht="16.5" thickBot="1" x14ac:dyDescent="0.3">
      <c r="A101" s="401">
        <v>1</v>
      </c>
      <c r="B101" s="2" t="s">
        <v>12</v>
      </c>
      <c r="C101" s="406" t="s">
        <v>1523</v>
      </c>
      <c r="H101" s="452">
        <v>0</v>
      </c>
      <c r="I101" s="451">
        <f>PRODUCT(A101,H101)</f>
        <v>0</v>
      </c>
    </row>
    <row r="102" spans="1:9" ht="15.75" x14ac:dyDescent="0.25">
      <c r="A102" s="401"/>
      <c r="B102" s="2"/>
      <c r="C102" s="406"/>
      <c r="H102" s="2"/>
      <c r="I102" s="405"/>
    </row>
    <row r="103" spans="1:9" ht="15.75" x14ac:dyDescent="0.25">
      <c r="A103" s="408" t="s">
        <v>1524</v>
      </c>
      <c r="B103" s="401"/>
      <c r="D103" s="395"/>
      <c r="E103" s="395"/>
      <c r="F103" s="395"/>
      <c r="G103" s="395"/>
      <c r="H103" s="401"/>
      <c r="I103" s="405"/>
    </row>
    <row r="104" spans="1:9" ht="15.75" x14ac:dyDescent="0.25">
      <c r="A104" s="401">
        <v>3</v>
      </c>
      <c r="B104" s="2" t="s">
        <v>12</v>
      </c>
      <c r="C104" s="406" t="s">
        <v>1525</v>
      </c>
      <c r="H104" s="449">
        <v>0</v>
      </c>
      <c r="I104" s="447">
        <f>PRODUCT(A104,H104)</f>
        <v>0</v>
      </c>
    </row>
    <row r="105" spans="1:9" ht="16.5" thickBot="1" x14ac:dyDescent="0.3">
      <c r="A105" s="401">
        <v>3</v>
      </c>
      <c r="B105" s="2" t="s">
        <v>12</v>
      </c>
      <c r="C105" t="s">
        <v>1502</v>
      </c>
      <c r="H105" s="449">
        <v>0</v>
      </c>
      <c r="I105" s="447">
        <f>PRODUCT(A105,H105)</f>
        <v>0</v>
      </c>
    </row>
    <row r="106" spans="1:9" ht="16.5" thickBot="1" x14ac:dyDescent="0.3">
      <c r="A106" s="401"/>
      <c r="B106" s="401"/>
      <c r="C106" s="395"/>
      <c r="D106" s="395"/>
      <c r="E106" s="395"/>
      <c r="F106" s="395"/>
      <c r="G106" s="395"/>
      <c r="H106" s="401"/>
      <c r="I106" s="450">
        <f>SUM(I104:I105)</f>
        <v>0</v>
      </c>
    </row>
    <row r="107" spans="1:9" ht="15.75" x14ac:dyDescent="0.25">
      <c r="A107" s="401"/>
      <c r="B107" s="2"/>
      <c r="F107" s="395"/>
      <c r="G107" s="395"/>
      <c r="H107" s="2"/>
      <c r="I107" s="405"/>
    </row>
    <row r="108" spans="1:9" ht="15.75" x14ac:dyDescent="0.25">
      <c r="A108" s="401">
        <v>8</v>
      </c>
      <c r="B108" s="401" t="s">
        <v>12</v>
      </c>
      <c r="C108" s="406" t="s">
        <v>1526</v>
      </c>
      <c r="G108" s="395"/>
      <c r="H108" s="395"/>
    </row>
    <row r="109" spans="1:9" ht="15.75" x14ac:dyDescent="0.25">
      <c r="A109" s="395"/>
      <c r="B109" s="395"/>
      <c r="C109" s="395" t="s">
        <v>1527</v>
      </c>
      <c r="D109" s="395"/>
      <c r="E109" s="395"/>
      <c r="F109" s="395"/>
      <c r="I109" s="395"/>
    </row>
    <row r="110" spans="1:9" ht="15.75" x14ac:dyDescent="0.25">
      <c r="C110" s="406" t="s">
        <v>1528</v>
      </c>
      <c r="G110" s="395"/>
      <c r="H110" s="395"/>
    </row>
    <row r="111" spans="1:9" ht="15.75" x14ac:dyDescent="0.25">
      <c r="A111" s="401"/>
      <c r="B111" s="401"/>
      <c r="C111" s="395" t="s">
        <v>1529</v>
      </c>
      <c r="D111" s="395"/>
      <c r="E111" s="395"/>
      <c r="F111" s="395"/>
      <c r="H111" s="449">
        <v>0</v>
      </c>
      <c r="I111" s="407">
        <f>PRODUCT(A108,H111)</f>
        <v>0</v>
      </c>
    </row>
    <row r="112" spans="1:9" ht="16.5" thickBot="1" x14ac:dyDescent="0.3">
      <c r="A112" s="395"/>
    </row>
    <row r="113" spans="1:9" ht="16.5" thickBot="1" x14ac:dyDescent="0.3">
      <c r="A113" s="448" t="s">
        <v>1530</v>
      </c>
      <c r="B113" s="102"/>
      <c r="C113" s="102"/>
      <c r="D113" s="102"/>
      <c r="E113" s="102"/>
      <c r="F113" s="102"/>
      <c r="G113" s="102"/>
      <c r="H113" s="102"/>
      <c r="I113" s="451">
        <f>SUM(I64,I80,I98,I101,I106,I111)</f>
        <v>0</v>
      </c>
    </row>
    <row r="114" spans="1:9" ht="15.75" x14ac:dyDescent="0.25">
      <c r="A114" s="398"/>
      <c r="I114" s="407"/>
    </row>
    <row r="115" spans="1:9" s="409" customFormat="1" ht="15.75" x14ac:dyDescent="0.25">
      <c r="A115" s="398" t="s">
        <v>1531</v>
      </c>
      <c r="B115" s="398"/>
      <c r="C115" s="398"/>
      <c r="D115" s="395"/>
      <c r="E115" s="395"/>
      <c r="F115" s="395"/>
      <c r="G115"/>
      <c r="H115" s="395"/>
      <c r="I115"/>
    </row>
    <row r="116" spans="1:9" s="409" customFormat="1" ht="15.75" x14ac:dyDescent="0.25">
      <c r="A116" s="401">
        <v>9</v>
      </c>
      <c r="B116" s="401" t="s">
        <v>12</v>
      </c>
      <c r="C116" t="s">
        <v>745</v>
      </c>
      <c r="D116"/>
      <c r="E116"/>
      <c r="F116"/>
      <c r="G116"/>
      <c r="H116" s="449">
        <v>0</v>
      </c>
      <c r="I116" s="405">
        <f>PRODUCT(A116,H116)</f>
        <v>0</v>
      </c>
    </row>
    <row r="117" spans="1:9" s="409" customFormat="1" ht="15.75" x14ac:dyDescent="0.25">
      <c r="A117" s="2">
        <v>2</v>
      </c>
      <c r="B117" s="2" t="s">
        <v>12</v>
      </c>
      <c r="C117" t="s">
        <v>746</v>
      </c>
      <c r="D117"/>
      <c r="E117"/>
      <c r="F117"/>
      <c r="G117"/>
      <c r="H117" s="449">
        <v>0</v>
      </c>
      <c r="I117" s="405">
        <f t="shared" ref="I117:I138" si="3">PRODUCT(A117,H117)</f>
        <v>0</v>
      </c>
    </row>
    <row r="118" spans="1:9" ht="15.75" x14ac:dyDescent="0.25">
      <c r="A118" s="2">
        <v>10</v>
      </c>
      <c r="B118" s="2" t="s">
        <v>12</v>
      </c>
      <c r="C118" t="s">
        <v>747</v>
      </c>
      <c r="H118" s="449">
        <v>0</v>
      </c>
      <c r="I118" s="405">
        <f t="shared" si="3"/>
        <v>0</v>
      </c>
    </row>
    <row r="119" spans="1:9" ht="15.75" x14ac:dyDescent="0.25">
      <c r="A119" s="401">
        <v>1</v>
      </c>
      <c r="B119" s="2" t="s">
        <v>12</v>
      </c>
      <c r="C119" s="406" t="s">
        <v>748</v>
      </c>
      <c r="H119" s="449">
        <v>0</v>
      </c>
      <c r="I119" s="405">
        <f t="shared" si="3"/>
        <v>0</v>
      </c>
    </row>
    <row r="120" spans="1:9" ht="15.75" x14ac:dyDescent="0.25">
      <c r="A120" s="401">
        <v>2</v>
      </c>
      <c r="B120" s="2" t="s">
        <v>12</v>
      </c>
      <c r="C120" s="406" t="s">
        <v>749</v>
      </c>
      <c r="H120" s="449">
        <v>0</v>
      </c>
      <c r="I120" s="405">
        <f t="shared" si="3"/>
        <v>0</v>
      </c>
    </row>
    <row r="121" spans="1:9" ht="15.75" x14ac:dyDescent="0.25">
      <c r="A121" s="401">
        <v>3</v>
      </c>
      <c r="B121" s="2" t="s">
        <v>12</v>
      </c>
      <c r="C121" s="406" t="s">
        <v>750</v>
      </c>
      <c r="H121" s="449">
        <v>0</v>
      </c>
      <c r="I121" s="405">
        <f t="shared" si="3"/>
        <v>0</v>
      </c>
    </row>
    <row r="122" spans="1:9" ht="15.75" x14ac:dyDescent="0.25">
      <c r="A122" s="401">
        <v>5</v>
      </c>
      <c r="B122" s="2" t="s">
        <v>12</v>
      </c>
      <c r="C122" s="406" t="s">
        <v>751</v>
      </c>
      <c r="H122" s="449">
        <v>0</v>
      </c>
      <c r="I122" s="405">
        <f t="shared" si="3"/>
        <v>0</v>
      </c>
    </row>
    <row r="123" spans="1:9" ht="15.75" x14ac:dyDescent="0.25">
      <c r="A123" s="401">
        <v>23</v>
      </c>
      <c r="B123" s="401" t="s">
        <v>12</v>
      </c>
      <c r="C123" t="s">
        <v>752</v>
      </c>
      <c r="H123" s="449">
        <v>0</v>
      </c>
      <c r="I123" s="405">
        <f t="shared" si="3"/>
        <v>0</v>
      </c>
    </row>
    <row r="124" spans="1:9" ht="15.75" x14ac:dyDescent="0.25">
      <c r="A124" s="401">
        <v>84</v>
      </c>
      <c r="B124" s="401" t="s">
        <v>12</v>
      </c>
      <c r="C124" s="395" t="s">
        <v>753</v>
      </c>
      <c r="D124" s="395"/>
      <c r="E124" s="395"/>
      <c r="F124" s="395"/>
      <c r="G124" s="395"/>
      <c r="H124" s="449">
        <v>0</v>
      </c>
      <c r="I124" s="405">
        <f t="shared" si="3"/>
        <v>0</v>
      </c>
    </row>
    <row r="125" spans="1:9" ht="15.75" x14ac:dyDescent="0.25">
      <c r="A125" s="401">
        <v>1</v>
      </c>
      <c r="B125" s="401" t="s">
        <v>12</v>
      </c>
      <c r="C125" s="395" t="s">
        <v>754</v>
      </c>
      <c r="D125" s="395"/>
      <c r="E125" s="395"/>
      <c r="F125" s="395"/>
      <c r="G125" s="395"/>
      <c r="H125" s="449">
        <v>0</v>
      </c>
      <c r="I125" s="405">
        <f t="shared" si="3"/>
        <v>0</v>
      </c>
    </row>
    <row r="126" spans="1:9" ht="15.75" x14ac:dyDescent="0.25">
      <c r="A126" s="401">
        <v>2</v>
      </c>
      <c r="B126" s="401" t="s">
        <v>12</v>
      </c>
      <c r="C126" s="395" t="s">
        <v>755</v>
      </c>
      <c r="D126" s="395"/>
      <c r="E126" s="395"/>
      <c r="F126" s="395"/>
      <c r="G126" s="395"/>
      <c r="H126" s="449">
        <v>0</v>
      </c>
      <c r="I126" s="405">
        <f t="shared" si="3"/>
        <v>0</v>
      </c>
    </row>
    <row r="127" spans="1:9" ht="15.75" x14ac:dyDescent="0.25">
      <c r="A127" s="401">
        <v>3</v>
      </c>
      <c r="B127" s="401" t="s">
        <v>12</v>
      </c>
      <c r="C127" s="395" t="s">
        <v>756</v>
      </c>
      <c r="D127" s="395"/>
      <c r="E127" s="395"/>
      <c r="F127" s="395"/>
      <c r="G127" s="395"/>
      <c r="H127" s="449">
        <v>0</v>
      </c>
      <c r="I127" s="405">
        <f t="shared" si="3"/>
        <v>0</v>
      </c>
    </row>
    <row r="128" spans="1:9" ht="15.75" x14ac:dyDescent="0.25">
      <c r="A128" s="401">
        <v>12</v>
      </c>
      <c r="B128" s="401" t="s">
        <v>12</v>
      </c>
      <c r="C128" s="395" t="s">
        <v>757</v>
      </c>
      <c r="D128" s="395"/>
      <c r="E128" s="395"/>
      <c r="F128" s="395"/>
      <c r="G128" s="395"/>
      <c r="H128" s="449">
        <v>0</v>
      </c>
      <c r="I128" s="405">
        <f t="shared" si="3"/>
        <v>0</v>
      </c>
    </row>
    <row r="129" spans="1:9" ht="15.75" x14ac:dyDescent="0.25">
      <c r="A129" s="401">
        <v>138</v>
      </c>
      <c r="B129" s="401" t="s">
        <v>12</v>
      </c>
      <c r="C129" s="395" t="s">
        <v>758</v>
      </c>
      <c r="D129" s="395"/>
      <c r="H129" s="449">
        <v>0</v>
      </c>
      <c r="I129" s="405">
        <f t="shared" si="3"/>
        <v>0</v>
      </c>
    </row>
    <row r="130" spans="1:9" ht="15.75" x14ac:dyDescent="0.25">
      <c r="A130" s="401">
        <v>124</v>
      </c>
      <c r="B130" s="401" t="s">
        <v>12</v>
      </c>
      <c r="C130" s="395" t="s">
        <v>759</v>
      </c>
      <c r="D130" s="395"/>
      <c r="H130" s="449">
        <v>0</v>
      </c>
      <c r="I130" s="405">
        <f t="shared" si="3"/>
        <v>0</v>
      </c>
    </row>
    <row r="131" spans="1:9" ht="15.75" x14ac:dyDescent="0.25">
      <c r="A131" s="401">
        <v>98</v>
      </c>
      <c r="B131" s="401" t="s">
        <v>12</v>
      </c>
      <c r="C131" s="395" t="s">
        <v>760</v>
      </c>
      <c r="D131" s="395"/>
      <c r="E131" s="395"/>
      <c r="H131" s="449">
        <v>0</v>
      </c>
      <c r="I131" s="405">
        <f t="shared" si="3"/>
        <v>0</v>
      </c>
    </row>
    <row r="132" spans="1:9" ht="15.75" x14ac:dyDescent="0.25">
      <c r="A132" s="401">
        <v>50</v>
      </c>
      <c r="B132" s="2" t="s">
        <v>0</v>
      </c>
      <c r="C132" s="406" t="s">
        <v>761</v>
      </c>
      <c r="H132" s="449">
        <v>0</v>
      </c>
      <c r="I132" s="405">
        <f t="shared" si="3"/>
        <v>0</v>
      </c>
    </row>
    <row r="133" spans="1:9" ht="15.75" x14ac:dyDescent="0.25">
      <c r="A133" s="401">
        <v>90</v>
      </c>
      <c r="B133" s="2" t="s">
        <v>0</v>
      </c>
      <c r="C133" s="406" t="s">
        <v>762</v>
      </c>
      <c r="H133" s="449">
        <v>0</v>
      </c>
      <c r="I133" s="405">
        <f t="shared" si="3"/>
        <v>0</v>
      </c>
    </row>
    <row r="134" spans="1:9" ht="15.75" x14ac:dyDescent="0.25">
      <c r="A134" s="401">
        <v>980</v>
      </c>
      <c r="B134" s="2" t="s">
        <v>138</v>
      </c>
      <c r="C134" t="s">
        <v>1357</v>
      </c>
      <c r="H134" s="449">
        <v>0</v>
      </c>
      <c r="I134" s="405">
        <f t="shared" si="3"/>
        <v>0</v>
      </c>
    </row>
    <row r="135" spans="1:9" ht="15.75" x14ac:dyDescent="0.25">
      <c r="A135" s="401">
        <v>130</v>
      </c>
      <c r="B135" s="2" t="s">
        <v>138</v>
      </c>
      <c r="C135" t="s">
        <v>1532</v>
      </c>
      <c r="H135" s="449">
        <v>0</v>
      </c>
      <c r="I135" s="405">
        <f t="shared" si="3"/>
        <v>0</v>
      </c>
    </row>
    <row r="136" spans="1:9" ht="15.75" x14ac:dyDescent="0.25">
      <c r="A136" s="401">
        <v>20</v>
      </c>
      <c r="B136" s="401" t="s">
        <v>0</v>
      </c>
      <c r="C136" s="395" t="s">
        <v>763</v>
      </c>
      <c r="D136" s="395"/>
      <c r="E136" s="395"/>
      <c r="F136" s="395"/>
      <c r="G136" s="395"/>
      <c r="H136" s="449">
        <v>0</v>
      </c>
      <c r="I136" s="405">
        <f t="shared" si="3"/>
        <v>0</v>
      </c>
    </row>
    <row r="137" spans="1:9" ht="15.75" x14ac:dyDescent="0.25">
      <c r="A137" s="401">
        <v>2</v>
      </c>
      <c r="B137" s="2" t="s">
        <v>12</v>
      </c>
      <c r="C137" t="s">
        <v>764</v>
      </c>
      <c r="F137" s="395"/>
      <c r="G137" s="395"/>
      <c r="H137" s="449">
        <v>0</v>
      </c>
      <c r="I137" s="405">
        <f t="shared" si="3"/>
        <v>0</v>
      </c>
    </row>
    <row r="138" spans="1:9" ht="15.75" x14ac:dyDescent="0.25">
      <c r="A138" s="401">
        <v>1</v>
      </c>
      <c r="B138" s="401" t="s">
        <v>12</v>
      </c>
      <c r="C138" s="395" t="s">
        <v>765</v>
      </c>
      <c r="D138" s="395"/>
      <c r="E138" s="395"/>
      <c r="F138" s="395"/>
      <c r="G138" s="395"/>
      <c r="H138" s="449">
        <v>0</v>
      </c>
      <c r="I138" s="405">
        <f t="shared" si="3"/>
        <v>0</v>
      </c>
    </row>
    <row r="139" spans="1:9" ht="15.75" x14ac:dyDescent="0.25">
      <c r="A139" s="401">
        <v>4</v>
      </c>
      <c r="B139" s="401" t="s">
        <v>12</v>
      </c>
      <c r="C139" s="395" t="s">
        <v>766</v>
      </c>
      <c r="D139" s="395"/>
      <c r="E139" s="395"/>
      <c r="F139" s="395"/>
      <c r="G139" s="395"/>
      <c r="H139" s="401"/>
      <c r="I139" s="405"/>
    </row>
    <row r="140" spans="1:9" ht="15.75" x14ac:dyDescent="0.25">
      <c r="A140" s="401"/>
      <c r="B140" s="2"/>
      <c r="C140" s="395" t="s">
        <v>1533</v>
      </c>
      <c r="H140" s="449">
        <v>0</v>
      </c>
      <c r="I140" s="405">
        <f>PRODUCT(A139,H140)</f>
        <v>0</v>
      </c>
    </row>
    <row r="141" spans="1:9" ht="16.5" thickBot="1" x14ac:dyDescent="0.3">
      <c r="A141" s="401">
        <v>2</v>
      </c>
      <c r="B141" s="405" t="s">
        <v>12</v>
      </c>
      <c r="C141" s="395" t="s">
        <v>767</v>
      </c>
      <c r="H141" s="449">
        <v>0</v>
      </c>
      <c r="I141" s="405">
        <f>PRODUCT(A140,H141)</f>
        <v>0</v>
      </c>
    </row>
    <row r="142" spans="1:9" ht="16.5" thickBot="1" x14ac:dyDescent="0.3">
      <c r="A142" s="398"/>
      <c r="B142" s="395"/>
      <c r="C142" s="395"/>
      <c r="D142" s="395"/>
      <c r="E142" s="395"/>
      <c r="F142" s="395"/>
      <c r="G142" s="395"/>
      <c r="H142" s="395"/>
      <c r="I142" s="450">
        <f>SUM(I116:I141)</f>
        <v>0</v>
      </c>
    </row>
    <row r="143" spans="1:9" ht="15.75" x14ac:dyDescent="0.25">
      <c r="A143" s="398" t="s">
        <v>768</v>
      </c>
      <c r="B143" s="398"/>
      <c r="C143" s="395"/>
      <c r="D143" s="395"/>
      <c r="E143" s="395"/>
      <c r="F143" s="395"/>
      <c r="H143" s="395"/>
    </row>
    <row r="144" spans="1:9" ht="15.75" x14ac:dyDescent="0.25">
      <c r="A144" s="398"/>
      <c r="B144" s="395"/>
      <c r="C144" s="395"/>
      <c r="D144" s="395"/>
      <c r="E144" s="395"/>
      <c r="F144" s="395"/>
      <c r="G144" s="395"/>
      <c r="H144" s="395"/>
      <c r="I144" s="395"/>
    </row>
    <row r="145" spans="1:9" ht="15.75" x14ac:dyDescent="0.25">
      <c r="A145" s="401">
        <v>30</v>
      </c>
      <c r="B145" s="401" t="s">
        <v>12</v>
      </c>
      <c r="C145" s="395" t="s">
        <v>769</v>
      </c>
      <c r="D145" s="395"/>
      <c r="E145" s="395"/>
      <c r="F145" s="395"/>
      <c r="G145" s="395"/>
      <c r="H145" s="401"/>
      <c r="I145" s="401"/>
    </row>
    <row r="146" spans="1:9" ht="15.75" x14ac:dyDescent="0.25">
      <c r="A146" s="401"/>
      <c r="B146" s="401"/>
      <c r="C146" s="395" t="s">
        <v>770</v>
      </c>
      <c r="D146" s="395"/>
      <c r="E146" s="395"/>
      <c r="F146" s="395"/>
      <c r="G146" s="395"/>
      <c r="H146" s="401"/>
      <c r="I146" s="401"/>
    </row>
    <row r="147" spans="1:9" ht="15.75" x14ac:dyDescent="0.25">
      <c r="A147" s="401"/>
      <c r="B147" s="401"/>
      <c r="C147" s="395" t="s">
        <v>771</v>
      </c>
      <c r="D147" s="395"/>
      <c r="E147" s="395"/>
      <c r="F147" s="395"/>
      <c r="G147" s="395"/>
      <c r="H147" s="449">
        <v>0</v>
      </c>
      <c r="I147" s="401">
        <f>PRODUCT(A145,H147)</f>
        <v>0</v>
      </c>
    </row>
    <row r="148" spans="1:9" ht="15.75" x14ac:dyDescent="0.25">
      <c r="A148" s="401">
        <v>28</v>
      </c>
      <c r="B148" s="401" t="s">
        <v>12</v>
      </c>
      <c r="C148" s="395" t="s">
        <v>772</v>
      </c>
      <c r="D148" s="395"/>
      <c r="E148" s="395"/>
      <c r="F148" s="395"/>
      <c r="G148" s="395"/>
      <c r="H148" s="401"/>
      <c r="I148" s="401"/>
    </row>
    <row r="149" spans="1:9" ht="15.75" x14ac:dyDescent="0.25">
      <c r="A149" s="401"/>
      <c r="B149" s="401"/>
      <c r="C149" s="395" t="s">
        <v>773</v>
      </c>
      <c r="D149" s="395"/>
      <c r="E149" s="395"/>
      <c r="F149" s="395"/>
      <c r="G149" s="395"/>
      <c r="H149" s="401"/>
      <c r="I149" s="401"/>
    </row>
    <row r="150" spans="1:9" ht="15.75" x14ac:dyDescent="0.25">
      <c r="A150" s="401"/>
      <c r="B150" s="401"/>
      <c r="C150" s="395" t="s">
        <v>774</v>
      </c>
      <c r="D150" s="395"/>
      <c r="E150" s="395"/>
      <c r="F150" s="395"/>
      <c r="G150" s="395"/>
      <c r="H150" s="449">
        <v>0</v>
      </c>
      <c r="I150" s="401">
        <f>PRODUCT(A148,H150)</f>
        <v>0</v>
      </c>
    </row>
    <row r="151" spans="1:9" ht="15.75" x14ac:dyDescent="0.25">
      <c r="A151" s="401">
        <v>12</v>
      </c>
      <c r="B151" s="401" t="s">
        <v>12</v>
      </c>
      <c r="C151" s="395" t="s">
        <v>775</v>
      </c>
      <c r="D151" s="395"/>
      <c r="E151" s="395"/>
      <c r="F151" s="395"/>
      <c r="G151" s="395"/>
      <c r="H151" s="401"/>
      <c r="I151" s="401"/>
    </row>
    <row r="152" spans="1:9" ht="15.75" x14ac:dyDescent="0.25">
      <c r="A152" s="401"/>
      <c r="B152" s="401"/>
      <c r="C152" s="395" t="s">
        <v>770</v>
      </c>
      <c r="D152" s="395"/>
      <c r="E152" s="395"/>
      <c r="F152" s="395"/>
      <c r="G152" s="395"/>
      <c r="H152" s="401"/>
      <c r="I152" s="401"/>
    </row>
    <row r="153" spans="1:9" ht="15.75" x14ac:dyDescent="0.25">
      <c r="A153" s="401"/>
      <c r="B153" s="401"/>
      <c r="C153" s="395" t="s">
        <v>771</v>
      </c>
      <c r="D153" s="395"/>
      <c r="E153" s="395"/>
      <c r="F153" s="395"/>
      <c r="G153" s="395"/>
      <c r="H153" s="449">
        <v>0</v>
      </c>
      <c r="I153" s="401">
        <f>PRODUCT(A151,H153)</f>
        <v>0</v>
      </c>
    </row>
    <row r="154" spans="1:9" ht="15.75" x14ac:dyDescent="0.25">
      <c r="A154" s="401">
        <v>14</v>
      </c>
      <c r="B154" s="401" t="s">
        <v>737</v>
      </c>
      <c r="C154" s="395" t="s">
        <v>776</v>
      </c>
      <c r="D154" s="395"/>
      <c r="E154" s="395"/>
      <c r="F154" s="395"/>
      <c r="H154" s="449">
        <v>0</v>
      </c>
      <c r="I154" s="401">
        <f>PRODUCT(A154,H154)</f>
        <v>0</v>
      </c>
    </row>
    <row r="155" spans="1:9" ht="15.75" x14ac:dyDescent="0.25">
      <c r="A155" s="401">
        <v>14</v>
      </c>
      <c r="B155" s="401" t="s">
        <v>737</v>
      </c>
      <c r="C155" s="395" t="s">
        <v>777</v>
      </c>
      <c r="D155" s="395"/>
      <c r="E155" s="395"/>
      <c r="F155" s="395"/>
      <c r="H155" s="449">
        <v>0</v>
      </c>
      <c r="I155" s="401">
        <f t="shared" ref="I155:I156" si="4">PRODUCT(A155,H155)</f>
        <v>0</v>
      </c>
    </row>
    <row r="156" spans="1:9" ht="15.75" x14ac:dyDescent="0.25">
      <c r="A156" s="401">
        <v>14</v>
      </c>
      <c r="B156" s="401" t="s">
        <v>737</v>
      </c>
      <c r="C156" s="395" t="s">
        <v>778</v>
      </c>
      <c r="D156" s="395"/>
      <c r="E156" s="395"/>
      <c r="F156" s="395"/>
      <c r="H156" s="449">
        <v>0</v>
      </c>
      <c r="I156" s="401">
        <f t="shared" si="4"/>
        <v>0</v>
      </c>
    </row>
    <row r="157" spans="1:9" ht="15.75" x14ac:dyDescent="0.25">
      <c r="A157" s="401">
        <v>5</v>
      </c>
      <c r="B157" s="401" t="s">
        <v>12</v>
      </c>
      <c r="C157" s="395" t="s">
        <v>779</v>
      </c>
      <c r="D157" s="395"/>
      <c r="E157" s="395"/>
      <c r="F157" s="395"/>
      <c r="G157" s="395"/>
      <c r="H157" s="449">
        <v>0</v>
      </c>
      <c r="I157" s="401">
        <f>PRODUCT(A157,H157)</f>
        <v>0</v>
      </c>
    </row>
    <row r="158" spans="1:9" ht="16.5" thickBot="1" x14ac:dyDescent="0.3">
      <c r="A158" s="401">
        <v>1</v>
      </c>
      <c r="B158" s="401" t="s">
        <v>12</v>
      </c>
      <c r="C158" s="395" t="s">
        <v>780</v>
      </c>
      <c r="D158" s="395"/>
      <c r="E158" s="395"/>
      <c r="F158" s="395"/>
      <c r="G158" s="395"/>
      <c r="H158" s="449">
        <v>0</v>
      </c>
      <c r="I158" s="401">
        <f>PRODUCT(A158,H158)</f>
        <v>0</v>
      </c>
    </row>
    <row r="159" spans="1:9" ht="16.5" thickBot="1" x14ac:dyDescent="0.3">
      <c r="A159" s="401"/>
      <c r="B159" s="401"/>
      <c r="C159" s="395"/>
      <c r="D159" s="395"/>
      <c r="E159" s="395"/>
      <c r="F159" s="395"/>
      <c r="G159" s="395"/>
      <c r="H159" s="2"/>
      <c r="I159" s="450">
        <f>SUM(I147:I158)</f>
        <v>0</v>
      </c>
    </row>
    <row r="160" spans="1:9" ht="18.75" x14ac:dyDescent="0.3">
      <c r="A160" s="410" t="s">
        <v>781</v>
      </c>
      <c r="B160" s="401"/>
      <c r="C160" s="395"/>
      <c r="D160" s="395"/>
      <c r="E160" s="395"/>
      <c r="F160" s="395"/>
      <c r="G160" s="395"/>
      <c r="H160" s="2"/>
      <c r="I160" s="401"/>
    </row>
    <row r="161" spans="1:9" ht="15.75" x14ac:dyDescent="0.25">
      <c r="A161" s="398" t="s">
        <v>782</v>
      </c>
      <c r="B161" s="401"/>
      <c r="C161" s="395"/>
      <c r="D161" s="395"/>
      <c r="E161" s="395"/>
      <c r="F161" s="395"/>
      <c r="H161" s="2"/>
      <c r="I161" s="2"/>
    </row>
    <row r="162" spans="1:9" ht="15.75" x14ac:dyDescent="0.25">
      <c r="A162" s="408" t="s">
        <v>783</v>
      </c>
      <c r="B162" s="399"/>
      <c r="C162" s="398"/>
      <c r="D162" s="398"/>
      <c r="E162" s="395"/>
      <c r="F162" s="395"/>
      <c r="G162" s="395"/>
      <c r="H162" s="401"/>
      <c r="I162" s="401"/>
    </row>
    <row r="164" spans="1:9" ht="15.75" x14ac:dyDescent="0.25">
      <c r="A164" s="398" t="s">
        <v>784</v>
      </c>
      <c r="B164" s="401"/>
      <c r="C164" s="395"/>
      <c r="D164" s="395"/>
      <c r="E164" s="395"/>
      <c r="F164" s="395"/>
      <c r="H164" s="2"/>
      <c r="I164" s="2"/>
    </row>
    <row r="165" spans="1:9" ht="15.75" x14ac:dyDescent="0.25">
      <c r="A165" s="401">
        <v>125</v>
      </c>
      <c r="B165" s="401" t="s">
        <v>0</v>
      </c>
      <c r="C165" s="395" t="s">
        <v>1534</v>
      </c>
      <c r="D165" s="395"/>
      <c r="E165" s="395"/>
      <c r="F165" s="395"/>
      <c r="G165" s="395"/>
      <c r="H165" s="449">
        <v>0</v>
      </c>
      <c r="I165" s="401">
        <f>PRODUCT(A165,H165)</f>
        <v>0</v>
      </c>
    </row>
    <row r="166" spans="1:9" ht="15.75" x14ac:dyDescent="0.25">
      <c r="A166" s="401">
        <v>190</v>
      </c>
      <c r="B166" s="401" t="s">
        <v>0</v>
      </c>
      <c r="C166" s="395" t="s">
        <v>785</v>
      </c>
      <c r="D166" s="395"/>
      <c r="E166" s="395"/>
      <c r="F166" s="395"/>
      <c r="G166" s="395"/>
      <c r="H166" s="449">
        <v>0</v>
      </c>
      <c r="I166" s="401">
        <f t="shared" ref="I166:I178" si="5">PRODUCT(A166,H166)</f>
        <v>0</v>
      </c>
    </row>
    <row r="167" spans="1:9" ht="15.75" x14ac:dyDescent="0.25">
      <c r="A167" s="401">
        <v>195</v>
      </c>
      <c r="B167" s="401" t="s">
        <v>0</v>
      </c>
      <c r="C167" s="395" t="s">
        <v>786</v>
      </c>
      <c r="D167" s="395"/>
      <c r="E167" s="395"/>
      <c r="F167" s="395"/>
      <c r="G167" s="395"/>
      <c r="H167" s="449">
        <v>0</v>
      </c>
      <c r="I167" s="401">
        <f t="shared" si="5"/>
        <v>0</v>
      </c>
    </row>
    <row r="168" spans="1:9" ht="15.75" x14ac:dyDescent="0.25">
      <c r="A168" s="401">
        <v>360</v>
      </c>
      <c r="B168" s="401" t="s">
        <v>0</v>
      </c>
      <c r="C168" s="395" t="s">
        <v>787</v>
      </c>
      <c r="D168" s="395"/>
      <c r="E168" s="395"/>
      <c r="F168" s="395"/>
      <c r="G168" s="395"/>
      <c r="H168" s="449">
        <v>0</v>
      </c>
      <c r="I168" s="401">
        <f t="shared" si="5"/>
        <v>0</v>
      </c>
    </row>
    <row r="169" spans="1:9" ht="15.75" x14ac:dyDescent="0.25">
      <c r="A169" s="401">
        <v>245</v>
      </c>
      <c r="B169" s="401" t="s">
        <v>0</v>
      </c>
      <c r="C169" s="395" t="s">
        <v>788</v>
      </c>
      <c r="D169" s="395"/>
      <c r="E169" s="395"/>
      <c r="F169" s="395"/>
      <c r="G169" s="395"/>
      <c r="H169" s="449">
        <v>0</v>
      </c>
      <c r="I169" s="401">
        <f t="shared" si="5"/>
        <v>0</v>
      </c>
    </row>
    <row r="170" spans="1:9" ht="15.75" x14ac:dyDescent="0.25">
      <c r="A170" s="401">
        <v>50</v>
      </c>
      <c r="B170" s="401" t="s">
        <v>0</v>
      </c>
      <c r="C170" s="395" t="s">
        <v>789</v>
      </c>
      <c r="D170" s="395"/>
      <c r="E170" s="395"/>
      <c r="F170" s="395"/>
      <c r="H170" s="449">
        <v>0</v>
      </c>
      <c r="I170" s="401">
        <f t="shared" si="5"/>
        <v>0</v>
      </c>
    </row>
    <row r="171" spans="1:9" ht="15.75" x14ac:dyDescent="0.25">
      <c r="A171" s="401">
        <v>65</v>
      </c>
      <c r="B171" s="401" t="s">
        <v>0</v>
      </c>
      <c r="C171" s="395" t="s">
        <v>790</v>
      </c>
      <c r="D171" s="395"/>
      <c r="E171" s="395"/>
      <c r="F171" s="395"/>
      <c r="H171" s="449">
        <v>0</v>
      </c>
      <c r="I171" s="401">
        <f t="shared" si="5"/>
        <v>0</v>
      </c>
    </row>
    <row r="172" spans="1:9" ht="15.75" x14ac:dyDescent="0.25">
      <c r="A172" s="401">
        <v>1570</v>
      </c>
      <c r="B172" s="401" t="s">
        <v>0</v>
      </c>
      <c r="C172" s="395" t="s">
        <v>791</v>
      </c>
      <c r="D172" s="395"/>
      <c r="E172" s="395"/>
      <c r="F172" s="395"/>
      <c r="H172" s="449">
        <v>0</v>
      </c>
      <c r="I172" s="401">
        <f t="shared" si="5"/>
        <v>0</v>
      </c>
    </row>
    <row r="173" spans="1:9" ht="15.75" x14ac:dyDescent="0.25">
      <c r="A173" s="401">
        <v>1985</v>
      </c>
      <c r="B173" s="401" t="s">
        <v>0</v>
      </c>
      <c r="C173" s="395" t="s">
        <v>792</v>
      </c>
      <c r="D173" s="395"/>
      <c r="E173" s="395"/>
      <c r="F173" s="395"/>
      <c r="H173" s="449">
        <v>0</v>
      </c>
      <c r="I173" s="401">
        <f t="shared" si="5"/>
        <v>0</v>
      </c>
    </row>
    <row r="174" spans="1:9" ht="15.75" x14ac:dyDescent="0.25">
      <c r="A174" s="401">
        <v>160</v>
      </c>
      <c r="B174" s="401" t="s">
        <v>0</v>
      </c>
      <c r="C174" s="395" t="s">
        <v>793</v>
      </c>
      <c r="D174" s="395"/>
      <c r="E174" s="395"/>
      <c r="F174" s="395"/>
      <c r="H174" s="449">
        <v>0</v>
      </c>
      <c r="I174" s="401">
        <f t="shared" si="5"/>
        <v>0</v>
      </c>
    </row>
    <row r="175" spans="1:9" ht="15.75" x14ac:dyDescent="0.25">
      <c r="A175" s="401">
        <v>85</v>
      </c>
      <c r="B175" s="401" t="s">
        <v>0</v>
      </c>
      <c r="C175" s="395" t="s">
        <v>794</v>
      </c>
      <c r="D175" s="395"/>
      <c r="E175" s="395"/>
      <c r="F175" s="395"/>
      <c r="H175" s="449">
        <v>0</v>
      </c>
      <c r="I175" s="401">
        <f t="shared" si="5"/>
        <v>0</v>
      </c>
    </row>
    <row r="176" spans="1:9" ht="15.75" x14ac:dyDescent="0.25">
      <c r="A176" s="401">
        <v>85</v>
      </c>
      <c r="B176" s="401" t="s">
        <v>0</v>
      </c>
      <c r="C176" s="395" t="s">
        <v>795</v>
      </c>
      <c r="D176" s="395"/>
      <c r="E176" s="395"/>
      <c r="F176" s="395"/>
      <c r="H176" s="449">
        <v>0</v>
      </c>
      <c r="I176" s="401">
        <f t="shared" si="5"/>
        <v>0</v>
      </c>
    </row>
    <row r="177" spans="1:9" ht="15.75" x14ac:dyDescent="0.25">
      <c r="A177" s="401">
        <v>95</v>
      </c>
      <c r="B177" s="401" t="s">
        <v>0</v>
      </c>
      <c r="C177" s="395" t="s">
        <v>796</v>
      </c>
      <c r="D177" s="395"/>
      <c r="E177" s="395"/>
      <c r="F177" s="395"/>
      <c r="H177" s="449">
        <v>0</v>
      </c>
      <c r="I177" s="401">
        <f t="shared" si="5"/>
        <v>0</v>
      </c>
    </row>
    <row r="178" spans="1:9" ht="16.5" thickBot="1" x14ac:dyDescent="0.3">
      <c r="A178" s="401">
        <v>2</v>
      </c>
      <c r="B178" s="401" t="s">
        <v>12</v>
      </c>
      <c r="C178" s="395" t="s">
        <v>797</v>
      </c>
      <c r="D178" s="395"/>
      <c r="E178" s="395"/>
      <c r="F178" s="395"/>
      <c r="H178" s="449">
        <v>0</v>
      </c>
      <c r="I178" s="401">
        <f t="shared" si="5"/>
        <v>0</v>
      </c>
    </row>
    <row r="179" spans="1:9" ht="16.5" thickBot="1" x14ac:dyDescent="0.3">
      <c r="A179" s="401"/>
      <c r="B179" s="401"/>
      <c r="C179" s="395"/>
      <c r="D179" s="395"/>
      <c r="E179" s="395"/>
      <c r="F179" s="395"/>
      <c r="H179" s="2"/>
      <c r="I179" s="450">
        <f>SUM(I165:I178)</f>
        <v>0</v>
      </c>
    </row>
    <row r="181" spans="1:9" ht="15.75" x14ac:dyDescent="0.25">
      <c r="A181" s="408" t="s">
        <v>798</v>
      </c>
      <c r="B181" s="395"/>
      <c r="C181" s="395"/>
      <c r="D181" s="398"/>
      <c r="E181" s="395"/>
      <c r="F181" s="395"/>
      <c r="H181" s="395"/>
    </row>
    <row r="182" spans="1:9" ht="15.75" x14ac:dyDescent="0.25">
      <c r="A182" s="408"/>
      <c r="B182" s="408"/>
      <c r="C182" s="395"/>
      <c r="D182" s="395"/>
      <c r="E182" s="395"/>
      <c r="F182" s="395"/>
      <c r="G182" s="395"/>
      <c r="H182" s="401"/>
      <c r="I182" s="2"/>
    </row>
    <row r="183" spans="1:9" ht="15.75" x14ac:dyDescent="0.25">
      <c r="A183" s="401">
        <v>3</v>
      </c>
      <c r="B183" s="401" t="s">
        <v>138</v>
      </c>
      <c r="C183" s="395" t="s">
        <v>799</v>
      </c>
      <c r="D183" s="395"/>
      <c r="E183" s="395" t="s">
        <v>800</v>
      </c>
      <c r="F183" s="401"/>
      <c r="G183" s="401"/>
      <c r="H183" s="449">
        <v>0</v>
      </c>
      <c r="I183" s="401">
        <f>PRODUCT(A183,H183)</f>
        <v>0</v>
      </c>
    </row>
    <row r="184" spans="1:9" ht="15.75" x14ac:dyDescent="0.25">
      <c r="A184" s="401">
        <v>1</v>
      </c>
      <c r="B184" s="401" t="s">
        <v>12</v>
      </c>
      <c r="C184" s="395" t="s">
        <v>801</v>
      </c>
      <c r="D184" s="395"/>
      <c r="E184" s="395"/>
      <c r="F184" s="401"/>
      <c r="G184" s="401"/>
      <c r="H184" s="449">
        <v>0</v>
      </c>
      <c r="I184" s="401">
        <f t="shared" ref="I184:I188" si="6">PRODUCT(A184,H184)</f>
        <v>0</v>
      </c>
    </row>
    <row r="185" spans="1:9" ht="15.75" x14ac:dyDescent="0.25">
      <c r="A185" s="401">
        <v>5</v>
      </c>
      <c r="B185" s="401" t="s">
        <v>12</v>
      </c>
      <c r="C185" s="395" t="s">
        <v>802</v>
      </c>
      <c r="D185" s="395"/>
      <c r="E185" s="395"/>
      <c r="F185" s="401"/>
      <c r="G185" s="401"/>
      <c r="H185" s="449">
        <v>0</v>
      </c>
      <c r="I185" s="401">
        <f t="shared" si="6"/>
        <v>0</v>
      </c>
    </row>
    <row r="186" spans="1:9" ht="15.75" x14ac:dyDescent="0.25">
      <c r="A186" s="401">
        <v>1</v>
      </c>
      <c r="B186" s="401" t="s">
        <v>12</v>
      </c>
      <c r="C186" s="395" t="s">
        <v>803</v>
      </c>
      <c r="D186" s="395"/>
      <c r="E186" s="395"/>
      <c r="F186" s="401"/>
      <c r="G186" s="401"/>
      <c r="H186" s="449">
        <v>0</v>
      </c>
      <c r="I186" s="401">
        <f t="shared" si="6"/>
        <v>0</v>
      </c>
    </row>
    <row r="187" spans="1:9" ht="15.75" x14ac:dyDescent="0.25">
      <c r="A187" s="401">
        <v>1</v>
      </c>
      <c r="B187" s="401" t="s">
        <v>12</v>
      </c>
      <c r="C187" s="395" t="s">
        <v>804</v>
      </c>
      <c r="D187" s="395"/>
      <c r="E187" s="395"/>
      <c r="F187" s="401"/>
      <c r="G187" s="401"/>
      <c r="H187" s="449">
        <v>0</v>
      </c>
      <c r="I187" s="401">
        <f t="shared" si="6"/>
        <v>0</v>
      </c>
    </row>
    <row r="188" spans="1:9" ht="16.5" thickBot="1" x14ac:dyDescent="0.3">
      <c r="A188" s="401">
        <v>6</v>
      </c>
      <c r="B188" s="401" t="s">
        <v>12</v>
      </c>
      <c r="C188" s="395" t="s">
        <v>805</v>
      </c>
      <c r="D188" s="395"/>
      <c r="E188" s="395"/>
      <c r="F188" s="401"/>
      <c r="G188" s="401"/>
      <c r="H188" s="449">
        <v>0</v>
      </c>
      <c r="I188" s="401">
        <f t="shared" si="6"/>
        <v>0</v>
      </c>
    </row>
    <row r="189" spans="1:9" ht="16.5" thickBot="1" x14ac:dyDescent="0.3">
      <c r="A189" s="411"/>
      <c r="B189" s="401"/>
      <c r="C189" s="395"/>
      <c r="D189" s="395"/>
      <c r="E189" s="395"/>
      <c r="F189" s="395"/>
      <c r="G189" s="395"/>
      <c r="H189" s="401"/>
      <c r="I189" s="450">
        <f>SUM(I183:I188)</f>
        <v>0</v>
      </c>
    </row>
    <row r="191" spans="1:9" ht="15.75" x14ac:dyDescent="0.25">
      <c r="A191" s="408" t="s">
        <v>807</v>
      </c>
      <c r="B191" s="395"/>
      <c r="C191" s="395"/>
      <c r="D191" s="398"/>
      <c r="E191" s="395"/>
      <c r="F191" s="395"/>
      <c r="H191" s="395"/>
    </row>
    <row r="192" spans="1:9" ht="15.75" x14ac:dyDescent="0.25">
      <c r="A192" s="408"/>
      <c r="B192" s="408"/>
      <c r="C192" s="395"/>
      <c r="D192" s="395"/>
      <c r="E192" s="395"/>
      <c r="F192" s="395"/>
      <c r="G192" s="395"/>
      <c r="H192" s="401"/>
      <c r="I192" s="2"/>
    </row>
    <row r="193" spans="1:9" ht="15.75" x14ac:dyDescent="0.25">
      <c r="A193" s="401">
        <v>40</v>
      </c>
      <c r="B193" s="401" t="s">
        <v>138</v>
      </c>
      <c r="C193" s="395" t="s">
        <v>799</v>
      </c>
      <c r="D193" s="395"/>
      <c r="E193" s="395" t="s">
        <v>808</v>
      </c>
      <c r="F193" s="401"/>
      <c r="G193" s="401"/>
      <c r="H193" s="449">
        <v>0</v>
      </c>
      <c r="I193" s="401">
        <f>PRODUCT(A193,H193)</f>
        <v>0</v>
      </c>
    </row>
    <row r="194" spans="1:9" ht="15.75" x14ac:dyDescent="0.25">
      <c r="A194" s="401">
        <v>15</v>
      </c>
      <c r="B194" s="401" t="s">
        <v>138</v>
      </c>
      <c r="C194" s="395" t="s">
        <v>809</v>
      </c>
      <c r="D194" s="395"/>
      <c r="E194" s="395" t="s">
        <v>810</v>
      </c>
      <c r="F194" s="401"/>
      <c r="G194" s="401"/>
      <c r="H194" s="449">
        <v>0</v>
      </c>
      <c r="I194" s="401">
        <f t="shared" ref="I194:I202" si="7">PRODUCT(A194,H194)</f>
        <v>0</v>
      </c>
    </row>
    <row r="195" spans="1:9" ht="15.75" x14ac:dyDescent="0.25">
      <c r="A195" s="401">
        <v>70</v>
      </c>
      <c r="B195" s="401" t="s">
        <v>12</v>
      </c>
      <c r="C195" s="395" t="s">
        <v>811</v>
      </c>
      <c r="D195" s="395"/>
      <c r="E195" s="395"/>
      <c r="F195" s="401"/>
      <c r="G195" s="401"/>
      <c r="H195" s="449">
        <v>0</v>
      </c>
      <c r="I195" s="401">
        <f t="shared" si="7"/>
        <v>0</v>
      </c>
    </row>
    <row r="196" spans="1:9" ht="15.75" x14ac:dyDescent="0.25">
      <c r="A196" s="401">
        <v>21</v>
      </c>
      <c r="B196" s="401" t="s">
        <v>12</v>
      </c>
      <c r="C196" s="395" t="s">
        <v>812</v>
      </c>
      <c r="D196" s="395"/>
      <c r="E196" s="395"/>
      <c r="F196" s="401"/>
      <c r="G196" s="401"/>
      <c r="H196" s="449">
        <v>0</v>
      </c>
      <c r="I196" s="401">
        <f t="shared" si="7"/>
        <v>0</v>
      </c>
    </row>
    <row r="197" spans="1:9" ht="15.75" x14ac:dyDescent="0.25">
      <c r="A197" s="401">
        <v>13</v>
      </c>
      <c r="B197" s="401" t="s">
        <v>12</v>
      </c>
      <c r="C197" s="395" t="s">
        <v>813</v>
      </c>
      <c r="D197" s="395"/>
      <c r="E197" s="395"/>
      <c r="F197" s="401"/>
      <c r="G197" s="401"/>
      <c r="H197" s="449">
        <v>0</v>
      </c>
      <c r="I197" s="401">
        <f t="shared" si="7"/>
        <v>0</v>
      </c>
    </row>
    <row r="198" spans="1:9" ht="15.75" x14ac:dyDescent="0.25">
      <c r="A198" s="401">
        <v>30</v>
      </c>
      <c r="B198" s="401" t="s">
        <v>12</v>
      </c>
      <c r="C198" s="395" t="s">
        <v>805</v>
      </c>
      <c r="D198" s="395"/>
      <c r="E198" s="395"/>
      <c r="F198" s="401"/>
      <c r="G198" s="401"/>
      <c r="H198" s="449">
        <v>0</v>
      </c>
      <c r="I198" s="401">
        <f t="shared" si="7"/>
        <v>0</v>
      </c>
    </row>
    <row r="199" spans="1:9" ht="15.75" x14ac:dyDescent="0.25">
      <c r="A199" s="401">
        <v>13</v>
      </c>
      <c r="B199" s="401" t="s">
        <v>12</v>
      </c>
      <c r="C199" s="395" t="s">
        <v>814</v>
      </c>
      <c r="D199" s="395"/>
      <c r="E199" s="395"/>
      <c r="F199" s="401"/>
      <c r="G199" s="401"/>
      <c r="H199" s="449">
        <v>0</v>
      </c>
      <c r="I199" s="401">
        <f t="shared" si="7"/>
        <v>0</v>
      </c>
    </row>
    <row r="200" spans="1:9" ht="15.75" x14ac:dyDescent="0.25">
      <c r="A200" s="401">
        <v>6</v>
      </c>
      <c r="B200" s="401" t="s">
        <v>12</v>
      </c>
      <c r="C200" s="395" t="s">
        <v>815</v>
      </c>
      <c r="D200" s="395"/>
      <c r="E200" s="395"/>
      <c r="F200" s="401"/>
      <c r="G200" s="401"/>
      <c r="H200" s="449">
        <v>0</v>
      </c>
      <c r="I200" s="401">
        <f t="shared" si="7"/>
        <v>0</v>
      </c>
    </row>
    <row r="201" spans="1:9" ht="15.75" x14ac:dyDescent="0.25">
      <c r="A201" s="401">
        <v>105</v>
      </c>
      <c r="B201" s="401" t="s">
        <v>816</v>
      </c>
      <c r="C201" s="395" t="s">
        <v>817</v>
      </c>
      <c r="D201" s="395"/>
      <c r="E201" s="395"/>
      <c r="F201" s="395" t="s">
        <v>808</v>
      </c>
      <c r="G201" s="395"/>
      <c r="H201" s="449">
        <v>0</v>
      </c>
      <c r="I201" s="401">
        <f t="shared" si="7"/>
        <v>0</v>
      </c>
    </row>
    <row r="202" spans="1:9" ht="16.5" thickBot="1" x14ac:dyDescent="0.3">
      <c r="A202" s="401">
        <v>13</v>
      </c>
      <c r="B202" s="401" t="s">
        <v>12</v>
      </c>
      <c r="C202" s="395" t="s">
        <v>818</v>
      </c>
      <c r="D202" s="395"/>
      <c r="E202" s="395"/>
      <c r="F202" s="395"/>
      <c r="G202" s="395"/>
      <c r="H202" s="449">
        <v>0</v>
      </c>
      <c r="I202" s="401">
        <f t="shared" si="7"/>
        <v>0</v>
      </c>
    </row>
    <row r="203" spans="1:9" ht="16.5" thickBot="1" x14ac:dyDescent="0.3">
      <c r="A203" s="401"/>
      <c r="B203" s="401"/>
      <c r="C203" s="395"/>
      <c r="D203" s="395"/>
      <c r="E203" s="395"/>
      <c r="F203" s="395"/>
      <c r="G203" s="395"/>
      <c r="H203" s="2"/>
      <c r="I203" s="450">
        <f>SUM(I193:I202)</f>
        <v>0</v>
      </c>
    </row>
    <row r="204" spans="1:9" ht="15.75" thickBot="1" x14ac:dyDescent="0.3"/>
    <row r="205" spans="1:9" ht="16.5" thickBot="1" x14ac:dyDescent="0.3">
      <c r="A205" s="398" t="s">
        <v>819</v>
      </c>
      <c r="B205" s="2"/>
      <c r="G205" s="395"/>
      <c r="H205" s="2"/>
      <c r="I205" s="450">
        <f>SUM(I113,I142,I159,I179,I189,I203)</f>
        <v>0</v>
      </c>
    </row>
    <row r="207" spans="1:9" ht="15.75" x14ac:dyDescent="0.25">
      <c r="A207" s="395"/>
      <c r="B207" s="395"/>
      <c r="C207" s="395"/>
      <c r="D207" s="398" t="s">
        <v>820</v>
      </c>
      <c r="E207" s="395"/>
      <c r="F207" s="395"/>
      <c r="H207" s="395"/>
    </row>
    <row r="208" spans="1:9" ht="15.75" x14ac:dyDescent="0.25">
      <c r="A208" s="401">
        <v>9</v>
      </c>
      <c r="B208" s="401" t="s">
        <v>12</v>
      </c>
      <c r="C208" t="s">
        <v>745</v>
      </c>
      <c r="H208" s="449">
        <v>0</v>
      </c>
      <c r="I208" s="405">
        <f>PRODUCT(A208,H208)</f>
        <v>0</v>
      </c>
    </row>
    <row r="209" spans="1:9" ht="15.75" x14ac:dyDescent="0.25">
      <c r="A209" s="2">
        <v>2</v>
      </c>
      <c r="B209" s="2" t="s">
        <v>12</v>
      </c>
      <c r="C209" t="s">
        <v>746</v>
      </c>
      <c r="H209" s="449">
        <v>0</v>
      </c>
      <c r="I209" s="405">
        <f t="shared" ref="I209:I230" si="8">PRODUCT(A209,H209)</f>
        <v>0</v>
      </c>
    </row>
    <row r="210" spans="1:9" ht="15.75" x14ac:dyDescent="0.25">
      <c r="A210" s="2">
        <v>10</v>
      </c>
      <c r="B210" s="2" t="s">
        <v>12</v>
      </c>
      <c r="C210" t="s">
        <v>747</v>
      </c>
      <c r="H210" s="449">
        <v>0</v>
      </c>
      <c r="I210" s="405">
        <f t="shared" si="8"/>
        <v>0</v>
      </c>
    </row>
    <row r="211" spans="1:9" ht="15.75" x14ac:dyDescent="0.25">
      <c r="A211" s="401">
        <v>1</v>
      </c>
      <c r="B211" s="2" t="s">
        <v>12</v>
      </c>
      <c r="C211" s="406" t="s">
        <v>748</v>
      </c>
      <c r="H211" s="449">
        <v>0</v>
      </c>
      <c r="I211" s="405">
        <f>PRODUCT(A211,H211)</f>
        <v>0</v>
      </c>
    </row>
    <row r="212" spans="1:9" ht="15.75" x14ac:dyDescent="0.25">
      <c r="A212" s="401">
        <v>2</v>
      </c>
      <c r="B212" s="2" t="s">
        <v>12</v>
      </c>
      <c r="C212" s="406" t="s">
        <v>749</v>
      </c>
      <c r="H212" s="449">
        <v>0</v>
      </c>
      <c r="I212" s="405">
        <f t="shared" si="8"/>
        <v>0</v>
      </c>
    </row>
    <row r="213" spans="1:9" ht="15.75" x14ac:dyDescent="0.25">
      <c r="A213" s="401">
        <v>3</v>
      </c>
      <c r="B213" s="2" t="s">
        <v>12</v>
      </c>
      <c r="C213" s="406" t="s">
        <v>750</v>
      </c>
      <c r="H213" s="449">
        <v>0</v>
      </c>
      <c r="I213" s="405">
        <f t="shared" si="8"/>
        <v>0</v>
      </c>
    </row>
    <row r="214" spans="1:9" ht="15.75" x14ac:dyDescent="0.25">
      <c r="A214" s="401">
        <v>5</v>
      </c>
      <c r="B214" s="2" t="s">
        <v>12</v>
      </c>
      <c r="C214" s="406" t="s">
        <v>751</v>
      </c>
      <c r="H214" s="449">
        <v>0</v>
      </c>
      <c r="I214" s="405">
        <f t="shared" si="8"/>
        <v>0</v>
      </c>
    </row>
    <row r="215" spans="1:9" ht="15.75" x14ac:dyDescent="0.25">
      <c r="A215" s="401">
        <v>23</v>
      </c>
      <c r="B215" s="401" t="s">
        <v>12</v>
      </c>
      <c r="C215" t="s">
        <v>752</v>
      </c>
      <c r="H215" s="449">
        <v>0</v>
      </c>
      <c r="I215" s="405">
        <f t="shared" si="8"/>
        <v>0</v>
      </c>
    </row>
    <row r="216" spans="1:9" ht="15.75" x14ac:dyDescent="0.25">
      <c r="A216" s="401">
        <v>84</v>
      </c>
      <c r="B216" s="401" t="s">
        <v>12</v>
      </c>
      <c r="C216" s="395" t="s">
        <v>753</v>
      </c>
      <c r="D216" s="395"/>
      <c r="E216" s="395"/>
      <c r="F216" s="395"/>
      <c r="G216" s="395"/>
      <c r="H216" s="449">
        <v>0</v>
      </c>
      <c r="I216" s="405">
        <f t="shared" si="8"/>
        <v>0</v>
      </c>
    </row>
    <row r="217" spans="1:9" ht="15.75" x14ac:dyDescent="0.25">
      <c r="A217" s="401">
        <v>1</v>
      </c>
      <c r="B217" s="401" t="s">
        <v>12</v>
      </c>
      <c r="C217" s="395" t="s">
        <v>754</v>
      </c>
      <c r="D217" s="395"/>
      <c r="E217" s="395"/>
      <c r="F217" s="395"/>
      <c r="G217" s="395"/>
      <c r="H217" s="449">
        <v>0</v>
      </c>
      <c r="I217" s="405">
        <f t="shared" si="8"/>
        <v>0</v>
      </c>
    </row>
    <row r="218" spans="1:9" ht="15.75" x14ac:dyDescent="0.25">
      <c r="A218" s="401">
        <v>2</v>
      </c>
      <c r="B218" s="401" t="s">
        <v>12</v>
      </c>
      <c r="C218" s="395" t="s">
        <v>755</v>
      </c>
      <c r="D218" s="395"/>
      <c r="E218" s="395"/>
      <c r="F218" s="395"/>
      <c r="G218" s="395"/>
      <c r="H218" s="449">
        <v>0</v>
      </c>
      <c r="I218" s="405">
        <f t="shared" si="8"/>
        <v>0</v>
      </c>
    </row>
    <row r="219" spans="1:9" ht="15.75" x14ac:dyDescent="0.25">
      <c r="A219" s="401">
        <v>3</v>
      </c>
      <c r="B219" s="401" t="s">
        <v>12</v>
      </c>
      <c r="C219" s="395" t="s">
        <v>756</v>
      </c>
      <c r="D219" s="395"/>
      <c r="E219" s="395"/>
      <c r="F219" s="395"/>
      <c r="G219" s="395"/>
      <c r="H219" s="449">
        <v>0</v>
      </c>
      <c r="I219" s="405">
        <f t="shared" si="8"/>
        <v>0</v>
      </c>
    </row>
    <row r="220" spans="1:9" ht="15.75" x14ac:dyDescent="0.25">
      <c r="A220" s="401">
        <v>12</v>
      </c>
      <c r="B220" s="401" t="s">
        <v>12</v>
      </c>
      <c r="C220" s="395" t="s">
        <v>757</v>
      </c>
      <c r="D220" s="395"/>
      <c r="E220" s="395"/>
      <c r="F220" s="395"/>
      <c r="G220" s="395"/>
      <c r="H220" s="449">
        <v>0</v>
      </c>
      <c r="I220" s="405">
        <f t="shared" si="8"/>
        <v>0</v>
      </c>
    </row>
    <row r="221" spans="1:9" ht="15.75" x14ac:dyDescent="0.25">
      <c r="A221" s="401">
        <v>138</v>
      </c>
      <c r="B221" s="401" t="s">
        <v>12</v>
      </c>
      <c r="C221" s="395" t="s">
        <v>758</v>
      </c>
      <c r="D221" s="395"/>
      <c r="H221" s="449">
        <v>0</v>
      </c>
      <c r="I221" s="405">
        <f t="shared" si="8"/>
        <v>0</v>
      </c>
    </row>
    <row r="222" spans="1:9" ht="15.75" x14ac:dyDescent="0.25">
      <c r="A222" s="401">
        <v>124</v>
      </c>
      <c r="B222" s="401" t="s">
        <v>12</v>
      </c>
      <c r="C222" s="395" t="s">
        <v>759</v>
      </c>
      <c r="D222" s="395"/>
      <c r="H222" s="449">
        <v>0</v>
      </c>
      <c r="I222" s="405">
        <f t="shared" si="8"/>
        <v>0</v>
      </c>
    </row>
    <row r="223" spans="1:9" ht="15.75" x14ac:dyDescent="0.25">
      <c r="A223" s="401">
        <v>98</v>
      </c>
      <c r="B223" s="401" t="s">
        <v>12</v>
      </c>
      <c r="C223" s="395" t="s">
        <v>760</v>
      </c>
      <c r="D223" s="395"/>
      <c r="E223" s="395"/>
      <c r="H223" s="449">
        <v>0</v>
      </c>
      <c r="I223" s="405">
        <f t="shared" si="8"/>
        <v>0</v>
      </c>
    </row>
    <row r="224" spans="1:9" ht="15.75" x14ac:dyDescent="0.25">
      <c r="A224" s="401">
        <v>50</v>
      </c>
      <c r="B224" s="2" t="s">
        <v>0</v>
      </c>
      <c r="C224" s="406" t="s">
        <v>761</v>
      </c>
      <c r="H224" s="449">
        <v>0</v>
      </c>
      <c r="I224" s="405">
        <f t="shared" si="8"/>
        <v>0</v>
      </c>
    </row>
    <row r="225" spans="1:9" ht="15.75" x14ac:dyDescent="0.25">
      <c r="A225" s="401">
        <v>90</v>
      </c>
      <c r="B225" s="2" t="s">
        <v>0</v>
      </c>
      <c r="C225" s="406" t="s">
        <v>762</v>
      </c>
      <c r="H225" s="449">
        <v>0</v>
      </c>
      <c r="I225" s="405">
        <f t="shared" si="8"/>
        <v>0</v>
      </c>
    </row>
    <row r="226" spans="1:9" ht="15.75" x14ac:dyDescent="0.25">
      <c r="A226" s="401">
        <v>980</v>
      </c>
      <c r="B226" s="2" t="s">
        <v>138</v>
      </c>
      <c r="C226" t="s">
        <v>1357</v>
      </c>
      <c r="H226" s="449">
        <v>0</v>
      </c>
      <c r="I226" s="405">
        <f t="shared" si="8"/>
        <v>0</v>
      </c>
    </row>
    <row r="227" spans="1:9" ht="15.75" x14ac:dyDescent="0.25">
      <c r="A227" s="401">
        <v>20</v>
      </c>
      <c r="B227" s="401" t="s">
        <v>0</v>
      </c>
      <c r="C227" s="395" t="s">
        <v>763</v>
      </c>
      <c r="D227" s="395"/>
      <c r="E227" s="395"/>
      <c r="F227" s="395"/>
      <c r="G227" s="395"/>
      <c r="H227" s="449">
        <v>0</v>
      </c>
      <c r="I227" s="401">
        <f t="shared" si="8"/>
        <v>0</v>
      </c>
    </row>
    <row r="228" spans="1:9" ht="15.75" x14ac:dyDescent="0.25">
      <c r="A228" s="401">
        <v>2</v>
      </c>
      <c r="B228" s="2" t="s">
        <v>12</v>
      </c>
      <c r="C228" t="s">
        <v>764</v>
      </c>
      <c r="F228" s="395"/>
      <c r="G228" s="395"/>
      <c r="H228" s="449">
        <v>0</v>
      </c>
      <c r="I228" s="405">
        <f t="shared" si="8"/>
        <v>0</v>
      </c>
    </row>
    <row r="229" spans="1:9" ht="15.75" x14ac:dyDescent="0.25">
      <c r="A229" s="401">
        <v>1</v>
      </c>
      <c r="B229" s="401" t="s">
        <v>12</v>
      </c>
      <c r="C229" s="395" t="s">
        <v>765</v>
      </c>
      <c r="D229" s="395"/>
      <c r="E229" s="395"/>
      <c r="F229" s="395"/>
      <c r="G229" s="395"/>
      <c r="H229" s="449">
        <v>0</v>
      </c>
      <c r="I229" s="405">
        <f t="shared" si="8"/>
        <v>0</v>
      </c>
    </row>
    <row r="230" spans="1:9" ht="15.75" x14ac:dyDescent="0.25">
      <c r="A230" s="401">
        <v>4</v>
      </c>
      <c r="B230" s="401" t="s">
        <v>12</v>
      </c>
      <c r="C230" s="395" t="s">
        <v>766</v>
      </c>
      <c r="D230" s="395"/>
      <c r="E230" s="395"/>
      <c r="F230" s="395"/>
      <c r="G230" s="395"/>
      <c r="H230" s="449">
        <v>0</v>
      </c>
      <c r="I230" s="405">
        <f t="shared" si="8"/>
        <v>0</v>
      </c>
    </row>
    <row r="231" spans="1:9" ht="15.75" x14ac:dyDescent="0.25">
      <c r="A231" s="401">
        <v>125</v>
      </c>
      <c r="B231" s="401" t="s">
        <v>0</v>
      </c>
      <c r="C231" s="395" t="s">
        <v>1534</v>
      </c>
      <c r="D231" s="395"/>
      <c r="E231" s="395"/>
      <c r="F231" s="395"/>
      <c r="G231" s="395"/>
      <c r="H231" s="449">
        <v>0</v>
      </c>
      <c r="I231" s="401">
        <f>PRODUCT(A231,H231)</f>
        <v>0</v>
      </c>
    </row>
    <row r="232" spans="1:9" ht="15.75" x14ac:dyDescent="0.25">
      <c r="A232" s="401">
        <v>190</v>
      </c>
      <c r="B232" s="401" t="s">
        <v>0</v>
      </c>
      <c r="C232" s="395" t="s">
        <v>785</v>
      </c>
      <c r="D232" s="395"/>
      <c r="E232" s="395"/>
      <c r="F232" s="395"/>
      <c r="G232" s="395"/>
      <c r="H232" s="449">
        <v>0</v>
      </c>
      <c r="I232" s="401">
        <f t="shared" ref="I232:I246" si="9">PRODUCT(A232,H232)</f>
        <v>0</v>
      </c>
    </row>
    <row r="233" spans="1:9" ht="15.75" x14ac:dyDescent="0.25">
      <c r="A233" s="401">
        <v>195</v>
      </c>
      <c r="B233" s="401" t="s">
        <v>0</v>
      </c>
      <c r="C233" s="395" t="s">
        <v>786</v>
      </c>
      <c r="D233" s="395"/>
      <c r="E233" s="395"/>
      <c r="F233" s="395"/>
      <c r="G233" s="395"/>
      <c r="H233" s="449">
        <v>0</v>
      </c>
      <c r="I233" s="401">
        <f t="shared" si="9"/>
        <v>0</v>
      </c>
    </row>
    <row r="234" spans="1:9" ht="15.75" x14ac:dyDescent="0.25">
      <c r="A234" s="401">
        <v>360</v>
      </c>
      <c r="B234" s="401" t="s">
        <v>0</v>
      </c>
      <c r="C234" s="395" t="s">
        <v>787</v>
      </c>
      <c r="D234" s="395"/>
      <c r="E234" s="395"/>
      <c r="F234" s="395"/>
      <c r="G234" s="395"/>
      <c r="H234" s="449">
        <v>0</v>
      </c>
      <c r="I234" s="401">
        <f t="shared" si="9"/>
        <v>0</v>
      </c>
    </row>
    <row r="235" spans="1:9" ht="15.75" x14ac:dyDescent="0.25">
      <c r="A235" s="401">
        <v>245</v>
      </c>
      <c r="B235" s="401" t="s">
        <v>0</v>
      </c>
      <c r="C235" s="395" t="s">
        <v>788</v>
      </c>
      <c r="D235" s="395"/>
      <c r="E235" s="395"/>
      <c r="F235" s="395"/>
      <c r="G235" s="395"/>
      <c r="H235" s="449">
        <v>0</v>
      </c>
      <c r="I235" s="401">
        <f t="shared" si="9"/>
        <v>0</v>
      </c>
    </row>
    <row r="236" spans="1:9" ht="15.75" x14ac:dyDescent="0.25">
      <c r="A236" s="401">
        <v>50</v>
      </c>
      <c r="B236" s="401" t="s">
        <v>0</v>
      </c>
      <c r="C236" s="395" t="s">
        <v>789</v>
      </c>
      <c r="D236" s="395"/>
      <c r="E236" s="395"/>
      <c r="F236" s="395"/>
      <c r="H236" s="449">
        <v>0</v>
      </c>
      <c r="I236" s="401">
        <f t="shared" si="9"/>
        <v>0</v>
      </c>
    </row>
    <row r="237" spans="1:9" ht="15.75" x14ac:dyDescent="0.25">
      <c r="A237" s="401">
        <v>65</v>
      </c>
      <c r="B237" s="401" t="s">
        <v>0</v>
      </c>
      <c r="C237" s="395" t="s">
        <v>790</v>
      </c>
      <c r="D237" s="395"/>
      <c r="E237" s="395"/>
      <c r="F237" s="395"/>
      <c r="H237" s="449">
        <v>0</v>
      </c>
      <c r="I237" s="401">
        <f t="shared" si="9"/>
        <v>0</v>
      </c>
    </row>
    <row r="238" spans="1:9" ht="15.75" x14ac:dyDescent="0.25">
      <c r="A238" s="401">
        <v>1570</v>
      </c>
      <c r="B238" s="401" t="s">
        <v>0</v>
      </c>
      <c r="C238" s="395" t="s">
        <v>791</v>
      </c>
      <c r="D238" s="395"/>
      <c r="E238" s="395"/>
      <c r="F238" s="395"/>
      <c r="H238" s="449">
        <v>0</v>
      </c>
      <c r="I238" s="401">
        <f t="shared" si="9"/>
        <v>0</v>
      </c>
    </row>
    <row r="239" spans="1:9" ht="15.75" x14ac:dyDescent="0.25">
      <c r="A239" s="401">
        <v>1985</v>
      </c>
      <c r="B239" s="401" t="s">
        <v>0</v>
      </c>
      <c r="C239" s="395" t="s">
        <v>792</v>
      </c>
      <c r="D239" s="395"/>
      <c r="E239" s="395"/>
      <c r="F239" s="395"/>
      <c r="H239" s="449">
        <v>0</v>
      </c>
      <c r="I239" s="401">
        <f t="shared" si="9"/>
        <v>0</v>
      </c>
    </row>
    <row r="240" spans="1:9" ht="15.75" x14ac:dyDescent="0.25">
      <c r="A240" s="401">
        <v>160</v>
      </c>
      <c r="B240" s="401" t="s">
        <v>0</v>
      </c>
      <c r="C240" s="395" t="s">
        <v>793</v>
      </c>
      <c r="D240" s="395"/>
      <c r="E240" s="395"/>
      <c r="F240" s="395"/>
      <c r="H240" s="449">
        <v>0</v>
      </c>
      <c r="I240" s="401">
        <f t="shared" si="9"/>
        <v>0</v>
      </c>
    </row>
    <row r="241" spans="1:9" ht="15.75" x14ac:dyDescent="0.25">
      <c r="A241" s="401">
        <v>85</v>
      </c>
      <c r="B241" s="401" t="s">
        <v>0</v>
      </c>
      <c r="C241" s="395" t="s">
        <v>794</v>
      </c>
      <c r="D241" s="395"/>
      <c r="E241" s="395"/>
      <c r="F241" s="395"/>
      <c r="H241" s="449">
        <v>0</v>
      </c>
      <c r="I241" s="401">
        <f t="shared" si="9"/>
        <v>0</v>
      </c>
    </row>
    <row r="242" spans="1:9" ht="15.75" x14ac:dyDescent="0.25">
      <c r="A242" s="401">
        <v>85</v>
      </c>
      <c r="B242" s="401" t="s">
        <v>0</v>
      </c>
      <c r="C242" s="395" t="s">
        <v>795</v>
      </c>
      <c r="D242" s="395"/>
      <c r="E242" s="395"/>
      <c r="F242" s="395"/>
      <c r="H242" s="449">
        <v>0</v>
      </c>
      <c r="I242" s="401">
        <f t="shared" si="9"/>
        <v>0</v>
      </c>
    </row>
    <row r="243" spans="1:9" ht="15.75" x14ac:dyDescent="0.25">
      <c r="A243" s="401">
        <v>95</v>
      </c>
      <c r="B243" s="401" t="s">
        <v>0</v>
      </c>
      <c r="C243" s="395" t="s">
        <v>796</v>
      </c>
      <c r="D243" s="395"/>
      <c r="E243" s="395"/>
      <c r="F243" s="395"/>
      <c r="H243" s="449">
        <v>0</v>
      </c>
      <c r="I243" s="401">
        <f t="shared" si="9"/>
        <v>0</v>
      </c>
    </row>
    <row r="244" spans="1:9" ht="15.75" x14ac:dyDescent="0.25">
      <c r="A244" s="401">
        <v>2</v>
      </c>
      <c r="B244" s="401" t="s">
        <v>12</v>
      </c>
      <c r="C244" s="395" t="s">
        <v>797</v>
      </c>
      <c r="D244" s="395"/>
      <c r="E244" s="395"/>
      <c r="F244" s="395"/>
      <c r="H244" s="449">
        <v>0</v>
      </c>
      <c r="I244" s="401">
        <f t="shared" si="9"/>
        <v>0</v>
      </c>
    </row>
    <row r="245" spans="1:9" ht="15.75" x14ac:dyDescent="0.25">
      <c r="A245" s="401">
        <v>12</v>
      </c>
      <c r="B245" s="401" t="s">
        <v>821</v>
      </c>
      <c r="C245" s="395" t="s">
        <v>822</v>
      </c>
      <c r="D245" s="395"/>
      <c r="E245" s="395"/>
      <c r="F245" s="395"/>
      <c r="H245" s="449">
        <v>0</v>
      </c>
      <c r="I245" s="401">
        <f t="shared" si="9"/>
        <v>0</v>
      </c>
    </row>
    <row r="246" spans="1:9" ht="15.75" x14ac:dyDescent="0.25">
      <c r="A246" s="401">
        <v>12</v>
      </c>
      <c r="B246" s="401" t="s">
        <v>821</v>
      </c>
      <c r="C246" s="395" t="s">
        <v>1536</v>
      </c>
      <c r="D246" s="395"/>
      <c r="E246" s="395"/>
      <c r="F246" s="395"/>
      <c r="H246" s="449">
        <v>0</v>
      </c>
      <c r="I246" s="401">
        <f t="shared" si="9"/>
        <v>0</v>
      </c>
    </row>
    <row r="247" spans="1:9" ht="15.75" x14ac:dyDescent="0.25">
      <c r="A247" s="401">
        <v>2</v>
      </c>
      <c r="B247" s="405" t="s">
        <v>12</v>
      </c>
      <c r="C247" s="395" t="s">
        <v>767</v>
      </c>
      <c r="H247" s="449">
        <v>0</v>
      </c>
      <c r="I247" s="405">
        <f>PRODUCT(A247,H247)</f>
        <v>0</v>
      </c>
    </row>
    <row r="248" spans="1:9" ht="15.75" x14ac:dyDescent="0.25">
      <c r="A248" s="401">
        <v>6</v>
      </c>
      <c r="B248" s="405" t="s">
        <v>12</v>
      </c>
      <c r="C248" s="395" t="s">
        <v>823</v>
      </c>
      <c r="G248" s="395"/>
      <c r="H248" s="449">
        <v>0</v>
      </c>
      <c r="I248" s="2">
        <f>PRODUCT(A248,H248)</f>
        <v>0</v>
      </c>
    </row>
    <row r="249" spans="1:9" ht="15.75" x14ac:dyDescent="0.25">
      <c r="A249" s="401">
        <v>4</v>
      </c>
      <c r="B249" s="405" t="s">
        <v>12</v>
      </c>
      <c r="C249" s="395" t="s">
        <v>824</v>
      </c>
      <c r="G249" s="395"/>
      <c r="H249" s="449">
        <v>0</v>
      </c>
      <c r="I249" s="2">
        <f>PRODUCT(A249,H249)</f>
        <v>0</v>
      </c>
    </row>
    <row r="250" spans="1:9" ht="15.75" x14ac:dyDescent="0.25">
      <c r="A250" s="401">
        <v>6</v>
      </c>
      <c r="B250" s="405" t="s">
        <v>12</v>
      </c>
      <c r="C250" s="395" t="s">
        <v>825</v>
      </c>
      <c r="G250" s="395"/>
      <c r="H250" s="449">
        <v>0</v>
      </c>
      <c r="I250" s="2">
        <f>PRODUCT(A250,H250)</f>
        <v>0</v>
      </c>
    </row>
    <row r="251" spans="1:9" ht="16.5" thickBot="1" x14ac:dyDescent="0.3">
      <c r="A251" s="401">
        <v>1</v>
      </c>
      <c r="B251" s="405" t="s">
        <v>12</v>
      </c>
      <c r="C251" s="395" t="s">
        <v>826</v>
      </c>
      <c r="G251" s="395"/>
      <c r="H251" s="449">
        <v>0</v>
      </c>
      <c r="I251" s="2">
        <f>PRODUCT(A251,H251)</f>
        <v>0</v>
      </c>
    </row>
    <row r="252" spans="1:9" ht="16.5" thickBot="1" x14ac:dyDescent="0.3">
      <c r="B252" s="401"/>
      <c r="C252" s="395"/>
      <c r="D252" s="395"/>
      <c r="E252" s="395"/>
      <c r="F252" s="395"/>
      <c r="G252" s="395"/>
      <c r="H252" s="412"/>
      <c r="I252" s="451">
        <f>SUM(I208:I251)</f>
        <v>0</v>
      </c>
    </row>
    <row r="253" spans="1:9" ht="15.75" x14ac:dyDescent="0.25">
      <c r="B253" s="401"/>
      <c r="C253" s="395"/>
      <c r="D253" s="395"/>
      <c r="E253" s="395"/>
      <c r="F253" s="395"/>
      <c r="H253" s="412"/>
      <c r="I253" s="412"/>
    </row>
    <row r="254" spans="1:9" ht="15.75" x14ac:dyDescent="0.25">
      <c r="A254" s="398" t="s">
        <v>768</v>
      </c>
      <c r="B254" s="398"/>
      <c r="C254" s="395"/>
      <c r="D254" s="395"/>
      <c r="E254" s="395"/>
      <c r="F254" s="395"/>
      <c r="H254" s="395"/>
    </row>
    <row r="255" spans="1:9" ht="15.75" x14ac:dyDescent="0.25">
      <c r="A255" s="398"/>
      <c r="B255" s="395"/>
      <c r="C255" s="395"/>
      <c r="D255" s="395"/>
      <c r="E255" s="395"/>
      <c r="F255" s="395"/>
      <c r="G255" s="395"/>
      <c r="H255" s="395"/>
      <c r="I255" s="395"/>
    </row>
    <row r="256" spans="1:9" ht="15.75" x14ac:dyDescent="0.25">
      <c r="A256" s="401">
        <v>30</v>
      </c>
      <c r="B256" s="401" t="s">
        <v>12</v>
      </c>
      <c r="C256" s="395" t="s">
        <v>769</v>
      </c>
      <c r="D256" s="395"/>
      <c r="E256" s="395"/>
      <c r="F256" s="395"/>
      <c r="G256" s="395"/>
      <c r="H256" s="401"/>
      <c r="I256" s="401"/>
    </row>
    <row r="257" spans="1:9" ht="15.75" x14ac:dyDescent="0.25">
      <c r="A257" s="401"/>
      <c r="B257" s="401"/>
      <c r="C257" s="395" t="s">
        <v>770</v>
      </c>
      <c r="D257" s="395"/>
      <c r="E257" s="395"/>
      <c r="F257" s="395"/>
      <c r="G257" s="395"/>
      <c r="H257" s="401"/>
      <c r="I257" s="401"/>
    </row>
    <row r="258" spans="1:9" ht="15.75" x14ac:dyDescent="0.25">
      <c r="A258" s="401"/>
      <c r="B258" s="401"/>
      <c r="C258" s="395" t="s">
        <v>771</v>
      </c>
      <c r="D258" s="395"/>
      <c r="E258" s="395"/>
      <c r="F258" s="395"/>
      <c r="G258" s="395"/>
      <c r="H258" s="449">
        <v>0</v>
      </c>
      <c r="I258" s="401">
        <f>PRODUCT(A256,H258)</f>
        <v>0</v>
      </c>
    </row>
    <row r="259" spans="1:9" ht="15.75" x14ac:dyDescent="0.25">
      <c r="A259" s="401">
        <v>28</v>
      </c>
      <c r="B259" s="401" t="s">
        <v>12</v>
      </c>
      <c r="C259" s="395" t="s">
        <v>772</v>
      </c>
      <c r="D259" s="395"/>
      <c r="E259" s="395"/>
      <c r="F259" s="395"/>
      <c r="G259" s="395"/>
      <c r="H259" s="401"/>
      <c r="I259" s="401"/>
    </row>
    <row r="260" spans="1:9" ht="15.75" x14ac:dyDescent="0.25">
      <c r="A260" s="401"/>
      <c r="B260" s="401"/>
      <c r="C260" s="395" t="s">
        <v>773</v>
      </c>
      <c r="D260" s="395"/>
      <c r="E260" s="395"/>
      <c r="F260" s="395"/>
      <c r="G260" s="395"/>
      <c r="H260" s="401"/>
      <c r="I260" s="401"/>
    </row>
    <row r="261" spans="1:9" ht="15.75" x14ac:dyDescent="0.25">
      <c r="A261" s="401"/>
      <c r="B261" s="401"/>
      <c r="C261" s="395" t="s">
        <v>774</v>
      </c>
      <c r="D261" s="395"/>
      <c r="E261" s="395"/>
      <c r="F261" s="395"/>
      <c r="G261" s="395"/>
      <c r="H261" s="449">
        <v>0</v>
      </c>
      <c r="I261" s="401">
        <f>PRODUCT(A259,H261)</f>
        <v>0</v>
      </c>
    </row>
    <row r="262" spans="1:9" ht="15.75" x14ac:dyDescent="0.25">
      <c r="A262" s="401">
        <v>12</v>
      </c>
      <c r="B262" s="401" t="s">
        <v>12</v>
      </c>
      <c r="C262" s="395" t="s">
        <v>775</v>
      </c>
      <c r="D262" s="395"/>
      <c r="E262" s="395"/>
      <c r="F262" s="395"/>
      <c r="G262" s="395"/>
      <c r="H262" s="401"/>
      <c r="I262" s="401"/>
    </row>
    <row r="263" spans="1:9" ht="15.75" x14ac:dyDescent="0.25">
      <c r="A263" s="401"/>
      <c r="B263" s="401"/>
      <c r="C263" s="395" t="s">
        <v>770</v>
      </c>
      <c r="D263" s="395"/>
      <c r="E263" s="395"/>
      <c r="F263" s="395"/>
      <c r="G263" s="395"/>
      <c r="H263" s="401"/>
      <c r="I263" s="401"/>
    </row>
    <row r="264" spans="1:9" ht="15.75" x14ac:dyDescent="0.25">
      <c r="A264" s="401"/>
      <c r="B264" s="401"/>
      <c r="C264" s="395" t="s">
        <v>771</v>
      </c>
      <c r="D264" s="395"/>
      <c r="E264" s="395"/>
      <c r="F264" s="395"/>
      <c r="G264" s="395"/>
      <c r="H264" s="449">
        <v>0</v>
      </c>
      <c r="I264" s="401">
        <f>PRODUCT(A262,H264)</f>
        <v>0</v>
      </c>
    </row>
    <row r="265" spans="1:9" ht="15.75" x14ac:dyDescent="0.25">
      <c r="A265" s="401">
        <v>14</v>
      </c>
      <c r="B265" s="401" t="s">
        <v>737</v>
      </c>
      <c r="C265" s="395" t="s">
        <v>776</v>
      </c>
      <c r="D265" s="395"/>
      <c r="E265" s="395"/>
      <c r="F265" s="395"/>
      <c r="H265" s="449">
        <v>0</v>
      </c>
      <c r="I265" s="401">
        <f>PRODUCT(A265,H265)</f>
        <v>0</v>
      </c>
    </row>
    <row r="266" spans="1:9" ht="15.75" x14ac:dyDescent="0.25">
      <c r="A266" s="401">
        <v>14</v>
      </c>
      <c r="B266" s="401" t="s">
        <v>737</v>
      </c>
      <c r="C266" s="395" t="s">
        <v>777</v>
      </c>
      <c r="D266" s="395"/>
      <c r="E266" s="395"/>
      <c r="F266" s="395"/>
      <c r="H266" s="449">
        <v>0</v>
      </c>
      <c r="I266" s="401">
        <f>PRODUCT(A266,H266)</f>
        <v>0</v>
      </c>
    </row>
    <row r="267" spans="1:9" ht="15.75" x14ac:dyDescent="0.25">
      <c r="A267" s="401">
        <v>14</v>
      </c>
      <c r="B267" s="401" t="s">
        <v>737</v>
      </c>
      <c r="C267" s="395" t="s">
        <v>778</v>
      </c>
      <c r="D267" s="395"/>
      <c r="E267" s="395"/>
      <c r="F267" s="395"/>
      <c r="H267" s="449">
        <v>0</v>
      </c>
      <c r="I267" s="401">
        <f>PRODUCT(A267,H267)</f>
        <v>0</v>
      </c>
    </row>
    <row r="268" spans="1:9" ht="15.75" x14ac:dyDescent="0.25">
      <c r="A268" s="401">
        <v>5</v>
      </c>
      <c r="B268" s="401" t="s">
        <v>12</v>
      </c>
      <c r="C268" s="395" t="s">
        <v>779</v>
      </c>
      <c r="D268" s="395"/>
      <c r="E268" s="395"/>
      <c r="F268" s="395"/>
      <c r="G268" s="395"/>
      <c r="H268" s="449">
        <v>0</v>
      </c>
      <c r="I268" s="401">
        <f>PRODUCT(A268,H268)</f>
        <v>0</v>
      </c>
    </row>
    <row r="269" spans="1:9" ht="16.5" thickBot="1" x14ac:dyDescent="0.3">
      <c r="A269" s="401">
        <v>1</v>
      </c>
      <c r="B269" s="401" t="s">
        <v>12</v>
      </c>
      <c r="C269" s="395" t="s">
        <v>780</v>
      </c>
      <c r="D269" s="395"/>
      <c r="E269" s="395"/>
      <c r="F269" s="395"/>
      <c r="G269" s="395"/>
      <c r="H269" s="449">
        <v>0</v>
      </c>
      <c r="I269" s="401">
        <f>PRODUCT(A269,H269)</f>
        <v>0</v>
      </c>
    </row>
    <row r="270" spans="1:9" ht="16.5" thickBot="1" x14ac:dyDescent="0.3">
      <c r="A270" s="395"/>
      <c r="B270" s="401"/>
      <c r="C270" s="395"/>
      <c r="D270" s="395"/>
      <c r="E270" s="395"/>
      <c r="F270" s="395"/>
      <c r="G270" s="395"/>
      <c r="H270" s="401"/>
      <c r="I270" s="450">
        <f>SUM(I258:I269)</f>
        <v>0</v>
      </c>
    </row>
    <row r="271" spans="1:9" ht="15.75" x14ac:dyDescent="0.25">
      <c r="A271" s="401"/>
      <c r="B271" s="401"/>
      <c r="C271" s="395"/>
      <c r="D271" s="395"/>
      <c r="E271" s="395"/>
      <c r="F271" s="395"/>
      <c r="G271" s="395"/>
      <c r="H271" s="401"/>
      <c r="I271" s="401"/>
    </row>
    <row r="272" spans="1:9" ht="15.75" x14ac:dyDescent="0.25">
      <c r="A272" s="408" t="s">
        <v>827</v>
      </c>
      <c r="B272" s="395"/>
      <c r="C272" s="395"/>
      <c r="D272" s="398"/>
      <c r="E272" s="395"/>
      <c r="F272" s="395"/>
      <c r="H272" s="395"/>
    </row>
    <row r="273" spans="1:9" ht="15.75" x14ac:dyDescent="0.25">
      <c r="A273" s="401">
        <v>3</v>
      </c>
      <c r="B273" s="401" t="s">
        <v>138</v>
      </c>
      <c r="C273" s="395" t="s">
        <v>799</v>
      </c>
      <c r="D273" s="395"/>
      <c r="E273" s="395" t="s">
        <v>800</v>
      </c>
      <c r="F273" s="401"/>
      <c r="G273" s="401"/>
      <c r="H273" s="449">
        <v>0</v>
      </c>
      <c r="I273" s="401">
        <f t="shared" ref="I273:I278" si="10">PRODUCT(A273,H273)</f>
        <v>0</v>
      </c>
    </row>
    <row r="274" spans="1:9" ht="15.75" x14ac:dyDescent="0.25">
      <c r="A274" s="401">
        <v>1</v>
      </c>
      <c r="B274" s="401" t="s">
        <v>12</v>
      </c>
      <c r="C274" s="395" t="s">
        <v>801</v>
      </c>
      <c r="D274" s="395"/>
      <c r="E274" s="395"/>
      <c r="F274" s="401"/>
      <c r="G274" s="401"/>
      <c r="H274" s="449">
        <v>0</v>
      </c>
      <c r="I274" s="401">
        <f t="shared" si="10"/>
        <v>0</v>
      </c>
    </row>
    <row r="275" spans="1:9" ht="15.75" x14ac:dyDescent="0.25">
      <c r="A275" s="401">
        <v>5</v>
      </c>
      <c r="B275" s="401" t="s">
        <v>12</v>
      </c>
      <c r="C275" s="395" t="s">
        <v>802</v>
      </c>
      <c r="D275" s="395"/>
      <c r="E275" s="395"/>
      <c r="F275" s="401"/>
      <c r="G275" s="401"/>
      <c r="H275" s="449">
        <v>0</v>
      </c>
      <c r="I275" s="401">
        <f t="shared" si="10"/>
        <v>0</v>
      </c>
    </row>
    <row r="276" spans="1:9" ht="15.75" x14ac:dyDescent="0.25">
      <c r="A276" s="401">
        <v>1</v>
      </c>
      <c r="B276" s="401" t="s">
        <v>12</v>
      </c>
      <c r="C276" s="395" t="s">
        <v>828</v>
      </c>
      <c r="D276" s="395"/>
      <c r="E276" s="395"/>
      <c r="F276" s="401"/>
      <c r="G276" s="401"/>
      <c r="H276" s="449">
        <v>0</v>
      </c>
      <c r="I276" s="401">
        <f t="shared" si="10"/>
        <v>0</v>
      </c>
    </row>
    <row r="277" spans="1:9" ht="15.75" x14ac:dyDescent="0.25">
      <c r="A277" s="401">
        <v>1</v>
      </c>
      <c r="B277" s="401" t="s">
        <v>12</v>
      </c>
      <c r="C277" s="395" t="s">
        <v>829</v>
      </c>
      <c r="D277" s="395"/>
      <c r="E277" s="395"/>
      <c r="F277" s="401"/>
      <c r="G277" s="401"/>
      <c r="H277" s="449">
        <v>0</v>
      </c>
      <c r="I277" s="401">
        <f t="shared" si="10"/>
        <v>0</v>
      </c>
    </row>
    <row r="278" spans="1:9" ht="16.5" thickBot="1" x14ac:dyDescent="0.3">
      <c r="A278" s="401">
        <v>6</v>
      </c>
      <c r="B278" s="401" t="s">
        <v>12</v>
      </c>
      <c r="C278" s="395" t="s">
        <v>805</v>
      </c>
      <c r="D278" s="395"/>
      <c r="E278" s="395"/>
      <c r="F278" s="401"/>
      <c r="G278" s="401"/>
      <c r="H278" s="449">
        <v>0</v>
      </c>
      <c r="I278" s="401">
        <f t="shared" si="10"/>
        <v>0</v>
      </c>
    </row>
    <row r="279" spans="1:9" ht="16.5" thickBot="1" x14ac:dyDescent="0.3">
      <c r="A279" s="401"/>
      <c r="B279" s="401"/>
      <c r="C279" s="395"/>
      <c r="D279" s="395"/>
      <c r="E279" s="395"/>
      <c r="F279" s="401"/>
      <c r="G279" s="401"/>
      <c r="H279" s="401"/>
      <c r="I279" s="450">
        <f>SUM(I273:I278)</f>
        <v>0</v>
      </c>
    </row>
    <row r="280" spans="1:9" ht="15.75" x14ac:dyDescent="0.25">
      <c r="A280" s="401"/>
      <c r="B280" s="401"/>
      <c r="C280" s="395"/>
      <c r="D280" s="395"/>
      <c r="E280" s="395"/>
      <c r="F280" s="401"/>
      <c r="G280" s="401"/>
      <c r="H280" s="401"/>
      <c r="I280" s="401"/>
    </row>
    <row r="281" spans="1:9" ht="15.75" x14ac:dyDescent="0.25">
      <c r="A281" s="408" t="s">
        <v>807</v>
      </c>
      <c r="B281" s="395"/>
      <c r="C281" s="395"/>
      <c r="D281" s="398"/>
      <c r="E281" s="395"/>
      <c r="F281" s="395"/>
      <c r="H281" s="395"/>
    </row>
    <row r="282" spans="1:9" ht="15.75" x14ac:dyDescent="0.25">
      <c r="A282" s="401">
        <v>90</v>
      </c>
      <c r="B282" s="401" t="s">
        <v>0</v>
      </c>
      <c r="C282" s="395" t="s">
        <v>799</v>
      </c>
      <c r="D282" s="395"/>
      <c r="E282" s="395"/>
      <c r="F282" s="401"/>
      <c r="G282" s="401"/>
      <c r="H282" s="449">
        <v>0</v>
      </c>
      <c r="I282" s="401">
        <f>PRODUCT(A282,H282)</f>
        <v>0</v>
      </c>
    </row>
    <row r="283" spans="1:9" ht="15.75" x14ac:dyDescent="0.25">
      <c r="A283" s="401">
        <v>30</v>
      </c>
      <c r="B283" s="401" t="s">
        <v>0</v>
      </c>
      <c r="C283" s="395" t="s">
        <v>809</v>
      </c>
      <c r="D283" s="395"/>
      <c r="E283" s="395"/>
      <c r="F283" s="401"/>
      <c r="G283" s="401"/>
      <c r="H283" s="449">
        <v>0</v>
      </c>
      <c r="I283" s="401">
        <f>PRODUCT(A283,H283)</f>
        <v>0</v>
      </c>
    </row>
    <row r="284" spans="1:9" ht="15.75" x14ac:dyDescent="0.25">
      <c r="A284" s="401">
        <v>70</v>
      </c>
      <c r="B284" s="401" t="s">
        <v>12</v>
      </c>
      <c r="C284" s="395" t="s">
        <v>811</v>
      </c>
      <c r="D284" s="395"/>
      <c r="E284" s="395"/>
      <c r="F284" s="401"/>
      <c r="G284" s="401"/>
      <c r="H284" s="449">
        <v>0</v>
      </c>
      <c r="I284" s="401">
        <f>PRODUCT(A284,H284)</f>
        <v>0</v>
      </c>
    </row>
    <row r="285" spans="1:9" ht="15.75" x14ac:dyDescent="0.25">
      <c r="A285" s="401">
        <v>21</v>
      </c>
      <c r="B285" s="401" t="s">
        <v>12</v>
      </c>
      <c r="C285" s="395" t="s">
        <v>812</v>
      </c>
      <c r="D285" s="395"/>
      <c r="E285" s="395"/>
      <c r="F285" s="401"/>
      <c r="G285" s="401"/>
      <c r="H285" s="449">
        <v>0</v>
      </c>
      <c r="I285" s="401">
        <f t="shared" ref="I285:I291" si="11">PRODUCT(A285,H285)</f>
        <v>0</v>
      </c>
    </row>
    <row r="286" spans="1:9" ht="15.75" x14ac:dyDescent="0.25">
      <c r="A286" s="401">
        <v>13</v>
      </c>
      <c r="B286" s="401" t="s">
        <v>12</v>
      </c>
      <c r="C286" s="395" t="s">
        <v>813</v>
      </c>
      <c r="D286" s="395"/>
      <c r="E286" s="395"/>
      <c r="F286" s="401"/>
      <c r="G286" s="401"/>
      <c r="H286" s="449">
        <v>0</v>
      </c>
      <c r="I286" s="401">
        <f t="shared" si="11"/>
        <v>0</v>
      </c>
    </row>
    <row r="287" spans="1:9" ht="15.75" x14ac:dyDescent="0.25">
      <c r="A287" s="401">
        <v>30</v>
      </c>
      <c r="B287" s="401" t="s">
        <v>12</v>
      </c>
      <c r="C287" s="395" t="s">
        <v>805</v>
      </c>
      <c r="D287" s="395"/>
      <c r="E287" s="395"/>
      <c r="F287" s="401"/>
      <c r="G287" s="401"/>
      <c r="H287" s="449">
        <v>0</v>
      </c>
      <c r="I287" s="401">
        <f t="shared" si="11"/>
        <v>0</v>
      </c>
    </row>
    <row r="288" spans="1:9" ht="15.75" x14ac:dyDescent="0.25">
      <c r="A288" s="401">
        <v>13</v>
      </c>
      <c r="B288" s="401" t="s">
        <v>12</v>
      </c>
      <c r="C288" s="395" t="s">
        <v>814</v>
      </c>
      <c r="D288" s="395"/>
      <c r="E288" s="395"/>
      <c r="F288" s="401"/>
      <c r="G288" s="401"/>
      <c r="H288" s="449">
        <v>0</v>
      </c>
      <c r="I288" s="401">
        <f t="shared" si="11"/>
        <v>0</v>
      </c>
    </row>
    <row r="289" spans="1:9" ht="15.75" x14ac:dyDescent="0.25">
      <c r="A289" s="401">
        <v>6</v>
      </c>
      <c r="B289" s="401" t="s">
        <v>12</v>
      </c>
      <c r="C289" s="395" t="s">
        <v>815</v>
      </c>
      <c r="D289" s="395"/>
      <c r="E289" s="395"/>
      <c r="F289" s="401"/>
      <c r="G289" s="401"/>
      <c r="H289" s="449">
        <v>0</v>
      </c>
      <c r="I289" s="401">
        <f t="shared" si="11"/>
        <v>0</v>
      </c>
    </row>
    <row r="290" spans="1:9" ht="15.75" x14ac:dyDescent="0.25">
      <c r="A290" s="401">
        <v>90</v>
      </c>
      <c r="B290" s="401" t="s">
        <v>0</v>
      </c>
      <c r="C290" s="395" t="s">
        <v>817</v>
      </c>
      <c r="D290" s="395"/>
      <c r="E290" s="395"/>
      <c r="F290" s="395"/>
      <c r="G290" s="395"/>
      <c r="H290" s="449">
        <v>0</v>
      </c>
      <c r="I290" s="401">
        <f t="shared" si="11"/>
        <v>0</v>
      </c>
    </row>
    <row r="291" spans="1:9" ht="16.5" thickBot="1" x14ac:dyDescent="0.3">
      <c r="A291" s="401">
        <v>13</v>
      </c>
      <c r="B291" s="401" t="s">
        <v>12</v>
      </c>
      <c r="C291" s="395" t="s">
        <v>818</v>
      </c>
      <c r="D291" s="395"/>
      <c r="E291" s="395"/>
      <c r="F291" s="395"/>
      <c r="G291" s="395"/>
      <c r="H291" s="449">
        <v>0</v>
      </c>
      <c r="I291" s="401">
        <f t="shared" si="11"/>
        <v>0</v>
      </c>
    </row>
    <row r="292" spans="1:9" ht="16.5" thickBot="1" x14ac:dyDescent="0.3">
      <c r="A292" s="401"/>
      <c r="B292" s="401"/>
      <c r="C292" s="395"/>
      <c r="D292" s="395"/>
      <c r="E292" s="395"/>
      <c r="F292" s="395"/>
      <c r="G292" s="395"/>
      <c r="H292" s="401"/>
      <c r="I292" s="450">
        <f>SUM(I282:I291)</f>
        <v>0</v>
      </c>
    </row>
    <row r="293" spans="1:9" ht="15.75" x14ac:dyDescent="0.25">
      <c r="A293" s="413"/>
      <c r="B293" s="401"/>
      <c r="C293" s="395"/>
      <c r="D293" s="395"/>
      <c r="E293" s="395"/>
      <c r="F293" s="395"/>
      <c r="G293" s="395"/>
      <c r="H293" s="413"/>
      <c r="I293" s="413"/>
    </row>
    <row r="294" spans="1:9" ht="15.75" x14ac:dyDescent="0.25">
      <c r="A294" s="399" t="s">
        <v>830</v>
      </c>
      <c r="B294" s="401"/>
      <c r="C294" s="395"/>
      <c r="D294" s="395"/>
      <c r="E294" s="395"/>
      <c r="F294" s="395"/>
      <c r="H294" s="2"/>
      <c r="I294" s="2"/>
    </row>
    <row r="295" spans="1:9" ht="15.75" x14ac:dyDescent="0.25">
      <c r="A295" s="401">
        <v>15</v>
      </c>
      <c r="B295" s="401" t="s">
        <v>821</v>
      </c>
      <c r="C295" s="395" t="s">
        <v>831</v>
      </c>
      <c r="D295" s="395"/>
      <c r="E295" s="395"/>
      <c r="F295" s="395"/>
      <c r="H295" s="449">
        <v>0</v>
      </c>
      <c r="I295" s="2">
        <f>PRODUCT(A295,H295)</f>
        <v>0</v>
      </c>
    </row>
    <row r="296" spans="1:9" ht="15.75" x14ac:dyDescent="0.25">
      <c r="A296" s="401">
        <v>35</v>
      </c>
      <c r="B296" s="401" t="s">
        <v>821</v>
      </c>
      <c r="C296" s="395" t="s">
        <v>832</v>
      </c>
      <c r="D296" s="395"/>
      <c r="E296" s="395"/>
      <c r="F296" s="395"/>
      <c r="H296" s="449">
        <v>0</v>
      </c>
      <c r="I296" s="2">
        <f>PRODUCT(A296,H296)</f>
        <v>0</v>
      </c>
    </row>
    <row r="297" spans="1:9" ht="16.5" thickBot="1" x14ac:dyDescent="0.3">
      <c r="A297" s="401">
        <v>120</v>
      </c>
      <c r="B297" s="401" t="s">
        <v>821</v>
      </c>
      <c r="C297" s="395" t="s">
        <v>833</v>
      </c>
      <c r="D297" s="395"/>
      <c r="E297" s="395"/>
      <c r="F297" s="395"/>
      <c r="G297" s="395"/>
      <c r="H297" s="449">
        <v>0</v>
      </c>
      <c r="I297" s="2">
        <f>PRODUCT(A297,H297)</f>
        <v>0</v>
      </c>
    </row>
    <row r="298" spans="1:9" ht="16.5" thickBot="1" x14ac:dyDescent="0.3">
      <c r="A298" s="401"/>
      <c r="B298" s="401"/>
      <c r="C298" s="395"/>
      <c r="D298" s="395"/>
      <c r="E298" s="395"/>
      <c r="F298" s="395"/>
      <c r="G298" s="395"/>
      <c r="H298" s="401"/>
      <c r="I298" s="451">
        <f>SUM(I295:I297)</f>
        <v>0</v>
      </c>
    </row>
    <row r="299" spans="1:9" ht="15.75" x14ac:dyDescent="0.25">
      <c r="A299" s="401"/>
      <c r="B299" s="401"/>
      <c r="C299" s="395"/>
      <c r="D299" s="395"/>
      <c r="E299" s="395"/>
      <c r="F299" s="395"/>
      <c r="G299" s="395"/>
      <c r="H299" s="401"/>
      <c r="I299" s="407"/>
    </row>
    <row r="300" spans="1:9" ht="15.75" x14ac:dyDescent="0.25">
      <c r="A300" s="408" t="s">
        <v>834</v>
      </c>
      <c r="B300" s="401"/>
      <c r="C300" s="395"/>
      <c r="D300" s="395"/>
      <c r="E300" s="395"/>
      <c r="F300" s="395"/>
      <c r="H300" s="2"/>
      <c r="I300" s="2"/>
    </row>
    <row r="301" spans="1:9" ht="15.75" x14ac:dyDescent="0.25">
      <c r="A301" s="401">
        <v>45</v>
      </c>
      <c r="B301" s="401" t="s">
        <v>821</v>
      </c>
      <c r="C301" s="395" t="s">
        <v>1537</v>
      </c>
      <c r="D301" s="395"/>
      <c r="E301" s="395"/>
      <c r="F301" s="395"/>
      <c r="H301" s="449">
        <v>0</v>
      </c>
      <c r="I301" s="2">
        <f>PRODUCT(A301,H301)</f>
        <v>0</v>
      </c>
    </row>
    <row r="302" spans="1:9" ht="15.75" x14ac:dyDescent="0.25">
      <c r="A302" s="401">
        <v>5</v>
      </c>
      <c r="B302" s="401" t="s">
        <v>135</v>
      </c>
      <c r="C302" s="395" t="s">
        <v>835</v>
      </c>
      <c r="D302" s="395"/>
      <c r="E302" s="395"/>
      <c r="F302" s="395"/>
      <c r="G302" s="395"/>
      <c r="H302" s="449">
        <v>0</v>
      </c>
      <c r="I302" s="2">
        <f>PRODUCT(A302,H302)</f>
        <v>0</v>
      </c>
    </row>
    <row r="303" spans="1:9" ht="16.5" thickBot="1" x14ac:dyDescent="0.3">
      <c r="A303" s="401">
        <v>6</v>
      </c>
      <c r="B303" s="401" t="s">
        <v>821</v>
      </c>
      <c r="C303" s="395" t="s">
        <v>836</v>
      </c>
      <c r="D303" s="395"/>
      <c r="E303" s="395"/>
      <c r="F303" s="395"/>
      <c r="H303" s="449">
        <v>0</v>
      </c>
      <c r="I303" s="2">
        <f>PRODUCT(A303,H303)</f>
        <v>0</v>
      </c>
    </row>
    <row r="304" spans="1:9" ht="16.5" thickBot="1" x14ac:dyDescent="0.3">
      <c r="A304" s="401"/>
      <c r="B304" s="401"/>
      <c r="C304" s="395"/>
      <c r="D304" s="395"/>
      <c r="E304" s="395"/>
      <c r="F304" s="395"/>
      <c r="H304" s="2"/>
      <c r="I304" s="451">
        <f>SUM(I301:I303)</f>
        <v>0</v>
      </c>
    </row>
    <row r="305" spans="1:9" ht="15.75" x14ac:dyDescent="0.25">
      <c r="A305" s="401"/>
      <c r="B305" s="401"/>
      <c r="C305" s="395"/>
      <c r="D305" s="395"/>
      <c r="E305" s="395"/>
      <c r="F305" s="395"/>
      <c r="H305" s="2"/>
      <c r="I305" s="2"/>
    </row>
    <row r="306" spans="1:9" ht="15.75" x14ac:dyDescent="0.25">
      <c r="A306" s="408" t="s">
        <v>837</v>
      </c>
      <c r="B306" s="408"/>
      <c r="C306" s="395"/>
      <c r="D306" s="395"/>
      <c r="E306" s="398"/>
      <c r="F306" s="395"/>
      <c r="G306" s="395"/>
      <c r="H306" s="401"/>
      <c r="I306" s="401"/>
    </row>
    <row r="307" spans="1:9" ht="15.75" x14ac:dyDescent="0.25">
      <c r="A307" s="401">
        <v>490</v>
      </c>
      <c r="B307" s="401" t="s">
        <v>0</v>
      </c>
      <c r="C307" s="395" t="s">
        <v>838</v>
      </c>
      <c r="D307" s="395"/>
      <c r="E307" s="395"/>
      <c r="F307" s="395"/>
      <c r="G307" s="395"/>
      <c r="H307" s="449">
        <v>0</v>
      </c>
      <c r="I307" s="401">
        <f>PRODUCT(A307,H307)</f>
        <v>0</v>
      </c>
    </row>
    <row r="308" spans="1:9" ht="15.75" x14ac:dyDescent="0.25">
      <c r="A308" s="401">
        <v>266</v>
      </c>
      <c r="B308" s="401" t="s">
        <v>12</v>
      </c>
      <c r="C308" s="395" t="s">
        <v>839</v>
      </c>
      <c r="D308" s="395"/>
      <c r="E308" s="395"/>
      <c r="F308" s="395"/>
      <c r="G308" s="395"/>
      <c r="H308" s="449">
        <v>0</v>
      </c>
      <c r="I308" s="401">
        <f>PRODUCT(A308,H308)</f>
        <v>0</v>
      </c>
    </row>
    <row r="309" spans="1:9" ht="16.5" thickBot="1" x14ac:dyDescent="0.3">
      <c r="A309" s="401">
        <v>42</v>
      </c>
      <c r="B309" s="401" t="s">
        <v>12</v>
      </c>
      <c r="C309" s="395" t="s">
        <v>840</v>
      </c>
      <c r="D309" s="395"/>
      <c r="E309" s="395"/>
      <c r="F309" s="395"/>
      <c r="G309" s="395"/>
      <c r="H309" s="449">
        <v>0</v>
      </c>
      <c r="I309" s="401">
        <f>PRODUCT(A309,H309)</f>
        <v>0</v>
      </c>
    </row>
    <row r="310" spans="1:9" ht="16.5" thickBot="1" x14ac:dyDescent="0.3">
      <c r="A310" s="401"/>
      <c r="B310" s="401"/>
      <c r="C310" s="395"/>
      <c r="D310" s="395"/>
      <c r="E310" s="395"/>
      <c r="F310" s="395"/>
      <c r="G310" s="395"/>
      <c r="H310" s="401"/>
      <c r="I310" s="450">
        <f>SUM(I307:I309)</f>
        <v>0</v>
      </c>
    </row>
    <row r="311" spans="1:9" ht="16.5" thickBot="1" x14ac:dyDescent="0.3">
      <c r="A311" s="401"/>
      <c r="B311" s="401"/>
      <c r="C311" s="395"/>
      <c r="D311" s="395"/>
      <c r="E311" s="395"/>
      <c r="F311" s="395"/>
      <c r="G311" s="395"/>
      <c r="H311" s="401"/>
      <c r="I311" s="401"/>
    </row>
    <row r="312" spans="1:9" ht="16.5" thickBot="1" x14ac:dyDescent="0.3">
      <c r="A312" s="401">
        <v>1</v>
      </c>
      <c r="B312" s="401" t="s">
        <v>12</v>
      </c>
      <c r="C312" s="395" t="s">
        <v>841</v>
      </c>
      <c r="D312" s="395"/>
      <c r="E312" s="395"/>
      <c r="F312" s="395"/>
      <c r="H312" s="452">
        <v>0</v>
      </c>
      <c r="I312" s="451">
        <f>PRODUCT(A312,H312)</f>
        <v>0</v>
      </c>
    </row>
    <row r="313" spans="1:9" ht="15.75" x14ac:dyDescent="0.25">
      <c r="A313" s="401"/>
      <c r="B313" s="401"/>
      <c r="C313" s="395"/>
      <c r="D313" s="395"/>
      <c r="E313" s="395"/>
      <c r="F313" s="395"/>
      <c r="G313" s="395"/>
      <c r="H313" s="2"/>
      <c r="I313" s="2"/>
    </row>
    <row r="314" spans="1:9" ht="15.75" x14ac:dyDescent="0.25">
      <c r="A314" s="399" t="s">
        <v>842</v>
      </c>
      <c r="B314" s="401"/>
      <c r="C314" s="395"/>
      <c r="D314" s="395"/>
      <c r="E314" s="395"/>
      <c r="F314" s="395"/>
      <c r="H314" s="2"/>
      <c r="I314" s="401"/>
    </row>
    <row r="315" spans="1:9" ht="15.75" x14ac:dyDescent="0.25">
      <c r="A315" s="414" t="s">
        <v>843</v>
      </c>
      <c r="B315" s="408"/>
      <c r="C315" s="395"/>
      <c r="D315" s="395"/>
      <c r="E315" s="398"/>
      <c r="F315" s="395"/>
      <c r="G315" s="395"/>
      <c r="H315" s="401"/>
      <c r="I315" s="401"/>
    </row>
    <row r="316" spans="1:9" ht="16.5" thickBot="1" x14ac:dyDescent="0.3">
      <c r="A316" s="401"/>
      <c r="B316" s="401"/>
      <c r="C316" s="395"/>
      <c r="D316" s="395"/>
      <c r="E316" s="395"/>
      <c r="F316" s="395"/>
      <c r="G316" s="395"/>
      <c r="H316" s="401"/>
      <c r="I316" s="401"/>
    </row>
    <row r="317" spans="1:9" ht="16.5" thickBot="1" x14ac:dyDescent="0.3">
      <c r="A317" s="398" t="s">
        <v>844</v>
      </c>
      <c r="B317" s="401"/>
      <c r="C317" s="395"/>
      <c r="D317" s="395"/>
      <c r="E317" s="398"/>
      <c r="F317" s="395"/>
      <c r="G317" s="395"/>
      <c r="H317" s="395"/>
      <c r="I317" s="450">
        <f>SUM(I252,I270,I279,I292,I298,I304,I310,I312)</f>
        <v>0</v>
      </c>
    </row>
    <row r="319" spans="1:9" x14ac:dyDescent="0.25">
      <c r="I319" t="s">
        <v>845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opLeftCell="B1" workbookViewId="0">
      <selection activeCell="C12" sqref="C12"/>
    </sheetView>
  </sheetViews>
  <sheetFormatPr defaultRowHeight="15" x14ac:dyDescent="0.25"/>
  <cols>
    <col min="2" max="2" width="35.5703125" customWidth="1"/>
    <col min="3" max="3" width="12.5703125" customWidth="1"/>
  </cols>
  <sheetData>
    <row r="2" spans="1:4" ht="28.15" customHeight="1" x14ac:dyDescent="0.25">
      <c r="A2" t="s">
        <v>32</v>
      </c>
      <c r="B2" t="s">
        <v>33</v>
      </c>
      <c r="C2" t="s">
        <v>34</v>
      </c>
      <c r="D2" t="s">
        <v>43</v>
      </c>
    </row>
    <row r="3" spans="1:4" x14ac:dyDescent="0.25">
      <c r="B3" t="s">
        <v>35</v>
      </c>
      <c r="C3" s="1">
        <f>stav.úpravy!H317</f>
        <v>0</v>
      </c>
      <c r="D3" t="s">
        <v>43</v>
      </c>
    </row>
    <row r="4" spans="1:4" x14ac:dyDescent="0.25">
      <c r="B4" t="s">
        <v>36</v>
      </c>
      <c r="C4" s="1">
        <f>přístavba!H269</f>
        <v>0</v>
      </c>
      <c r="D4" t="s">
        <v>43</v>
      </c>
    </row>
    <row r="5" spans="1:4" x14ac:dyDescent="0.25">
      <c r="B5" t="s">
        <v>37</v>
      </c>
      <c r="C5" s="1">
        <f>zasakování!H31</f>
        <v>0</v>
      </c>
      <c r="D5" t="s">
        <v>43</v>
      </c>
    </row>
    <row r="6" spans="1:4" x14ac:dyDescent="0.25">
      <c r="B6" t="s">
        <v>38</v>
      </c>
      <c r="C6" s="1">
        <f>slaboproud!G44</f>
        <v>0</v>
      </c>
      <c r="D6" t="s">
        <v>43</v>
      </c>
    </row>
    <row r="7" spans="1:4" x14ac:dyDescent="0.25">
      <c r="B7" t="s">
        <v>39</v>
      </c>
      <c r="C7" s="1">
        <f>vzduchotechnika!J90</f>
        <v>0</v>
      </c>
      <c r="D7" t="s">
        <v>43</v>
      </c>
    </row>
    <row r="8" spans="1:4" x14ac:dyDescent="0.25">
      <c r="B8" t="s">
        <v>41</v>
      </c>
      <c r="C8" s="1">
        <f>vytápění!H50</f>
        <v>0</v>
      </c>
      <c r="D8" t="s">
        <v>43</v>
      </c>
    </row>
    <row r="9" spans="1:4" x14ac:dyDescent="0.25">
      <c r="B9" t="s">
        <v>517</v>
      </c>
      <c r="C9" s="1">
        <f>zdravotechnika!H81</f>
        <v>0</v>
      </c>
      <c r="D9" t="s">
        <v>43</v>
      </c>
    </row>
    <row r="10" spans="1:4" x14ac:dyDescent="0.25">
      <c r="B10" t="s">
        <v>42</v>
      </c>
      <c r="C10" s="1">
        <f>'zpevněné plochy'!H52</f>
        <v>0</v>
      </c>
      <c r="D10" t="s">
        <v>43</v>
      </c>
    </row>
    <row r="11" spans="1:4" x14ac:dyDescent="0.25">
      <c r="B11" t="s">
        <v>40</v>
      </c>
      <c r="C11" s="1">
        <f>výtah!I22</f>
        <v>0</v>
      </c>
      <c r="D11" t="s">
        <v>43</v>
      </c>
    </row>
    <row r="12" spans="1:4" x14ac:dyDescent="0.25">
      <c r="B12" t="s">
        <v>518</v>
      </c>
      <c r="C12" s="1">
        <f>elektroinstalace!H16</f>
        <v>0</v>
      </c>
      <c r="D12" t="s">
        <v>43</v>
      </c>
    </row>
    <row r="13" spans="1:4" x14ac:dyDescent="0.25">
      <c r="B13" t="s">
        <v>44</v>
      </c>
      <c r="C13" s="119">
        <f>SUM(C3:C12)</f>
        <v>0</v>
      </c>
      <c r="D13" t="s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I18" sqref="I18"/>
    </sheetView>
  </sheetViews>
  <sheetFormatPr defaultRowHeight="15" x14ac:dyDescent="0.25"/>
  <cols>
    <col min="6" max="6" width="9.42578125" customWidth="1"/>
    <col min="7" max="7" width="6.28515625" customWidth="1"/>
    <col min="8" max="8" width="18" customWidth="1"/>
    <col min="9" max="9" width="13.42578125" customWidth="1"/>
  </cols>
  <sheetData>
    <row r="2" spans="1:10" ht="28.5" x14ac:dyDescent="0.45">
      <c r="C2" s="379" t="s">
        <v>1494</v>
      </c>
    </row>
    <row r="3" spans="1:10" ht="18.75" x14ac:dyDescent="0.3">
      <c r="C3" s="361" t="s">
        <v>1493</v>
      </c>
    </row>
    <row r="4" spans="1:10" ht="15.75" thickBot="1" x14ac:dyDescent="0.3"/>
    <row r="5" spans="1:10" ht="15.75" thickBot="1" x14ac:dyDescent="0.3">
      <c r="A5" s="384"/>
      <c r="B5" s="385" t="s">
        <v>1492</v>
      </c>
      <c r="C5" s="385"/>
      <c r="D5" s="385"/>
      <c r="E5" s="385"/>
      <c r="F5" s="385" t="s">
        <v>1491</v>
      </c>
      <c r="G5" s="385" t="s">
        <v>152</v>
      </c>
      <c r="H5" s="385" t="s">
        <v>1489</v>
      </c>
      <c r="I5" s="385" t="s">
        <v>1490</v>
      </c>
      <c r="J5" s="386"/>
    </row>
    <row r="6" spans="1:10" x14ac:dyDescent="0.25">
      <c r="A6" s="380">
        <v>1</v>
      </c>
      <c r="B6" t="s">
        <v>993</v>
      </c>
      <c r="F6" s="380">
        <v>1</v>
      </c>
      <c r="G6" s="381" t="s">
        <v>471</v>
      </c>
      <c r="H6" s="382"/>
      <c r="I6" s="383">
        <f>F6*H6</f>
        <v>0</v>
      </c>
    </row>
    <row r="7" spans="1:10" x14ac:dyDescent="0.25">
      <c r="A7" s="376">
        <v>2</v>
      </c>
      <c r="B7" t="s">
        <v>994</v>
      </c>
      <c r="F7" s="376">
        <v>1</v>
      </c>
      <c r="G7" s="375" t="s">
        <v>471</v>
      </c>
      <c r="H7" s="377"/>
      <c r="I7" s="378">
        <f t="shared" ref="I7:I12" si="0">F7*H7</f>
        <v>0</v>
      </c>
    </row>
    <row r="8" spans="1:10" x14ac:dyDescent="0.25">
      <c r="A8" s="376">
        <v>3</v>
      </c>
      <c r="B8" t="s">
        <v>991</v>
      </c>
      <c r="F8" s="376">
        <v>1</v>
      </c>
      <c r="G8" s="375" t="s">
        <v>471</v>
      </c>
      <c r="H8" s="377"/>
      <c r="I8" s="378">
        <f t="shared" si="0"/>
        <v>0</v>
      </c>
    </row>
    <row r="9" spans="1:10" x14ac:dyDescent="0.25">
      <c r="A9" s="376">
        <v>4</v>
      </c>
      <c r="B9" t="s">
        <v>995</v>
      </c>
      <c r="F9" s="376">
        <v>1</v>
      </c>
      <c r="G9" s="375" t="s">
        <v>471</v>
      </c>
      <c r="H9" s="377"/>
      <c r="I9" s="378">
        <f t="shared" si="0"/>
        <v>0</v>
      </c>
    </row>
    <row r="10" spans="1:10" x14ac:dyDescent="0.25">
      <c r="A10" s="376">
        <v>5</v>
      </c>
      <c r="B10" t="s">
        <v>996</v>
      </c>
      <c r="F10" s="376">
        <v>1</v>
      </c>
      <c r="G10" s="375" t="s">
        <v>471</v>
      </c>
      <c r="H10" s="377"/>
      <c r="I10" s="378">
        <f t="shared" si="0"/>
        <v>0</v>
      </c>
    </row>
    <row r="11" spans="1:10" x14ac:dyDescent="0.25">
      <c r="A11" s="376">
        <v>6</v>
      </c>
      <c r="B11" t="s">
        <v>997</v>
      </c>
      <c r="F11" s="376">
        <v>1</v>
      </c>
      <c r="G11" s="375" t="s">
        <v>471</v>
      </c>
      <c r="H11" s="377"/>
      <c r="I11" s="378">
        <f t="shared" si="0"/>
        <v>0</v>
      </c>
    </row>
    <row r="12" spans="1:10" x14ac:dyDescent="0.25">
      <c r="A12" s="376">
        <v>7</v>
      </c>
      <c r="B12" t="s">
        <v>998</v>
      </c>
      <c r="F12" s="376">
        <v>1</v>
      </c>
      <c r="G12" s="375" t="s">
        <v>471</v>
      </c>
      <c r="H12" s="377"/>
      <c r="I12" s="378">
        <f>F12*H12</f>
        <v>0</v>
      </c>
    </row>
    <row r="13" spans="1:10" x14ac:dyDescent="0.25">
      <c r="A13" s="376">
        <v>8</v>
      </c>
      <c r="B13" t="s">
        <v>999</v>
      </c>
      <c r="F13" s="2"/>
      <c r="H13" s="309"/>
      <c r="I13" s="309"/>
    </row>
    <row r="14" spans="1:10" x14ac:dyDescent="0.25">
      <c r="A14" s="376">
        <v>9</v>
      </c>
      <c r="B14" t="s">
        <v>1000</v>
      </c>
      <c r="F14" s="2"/>
      <c r="H14" s="309"/>
      <c r="I14" s="309"/>
    </row>
    <row r="15" spans="1:10" x14ac:dyDescent="0.25">
      <c r="A15" s="376">
        <v>10</v>
      </c>
      <c r="B15" t="s">
        <v>1001</v>
      </c>
      <c r="F15" s="2"/>
      <c r="H15" s="309"/>
      <c r="I15" s="309"/>
    </row>
    <row r="16" spans="1:10" x14ac:dyDescent="0.25">
      <c r="A16" s="376">
        <v>11</v>
      </c>
      <c r="B16" t="s">
        <v>1002</v>
      </c>
      <c r="F16" s="2"/>
      <c r="H16" s="309"/>
      <c r="I16" s="309"/>
    </row>
    <row r="17" spans="1:9" x14ac:dyDescent="0.25">
      <c r="A17" s="376">
        <v>12</v>
      </c>
      <c r="B17" t="s">
        <v>1003</v>
      </c>
      <c r="F17" s="2"/>
      <c r="H17" s="309"/>
      <c r="I17" s="309"/>
    </row>
    <row r="18" spans="1:9" x14ac:dyDescent="0.25">
      <c r="A18" s="376">
        <v>13</v>
      </c>
      <c r="B18" t="s">
        <v>1004</v>
      </c>
      <c r="F18" s="376">
        <v>1</v>
      </c>
      <c r="G18" s="375" t="s">
        <v>471</v>
      </c>
      <c r="H18" s="377"/>
      <c r="I18" s="378">
        <f>F18*H18</f>
        <v>0</v>
      </c>
    </row>
    <row r="19" spans="1:9" x14ac:dyDescent="0.25">
      <c r="A19" s="376">
        <v>14</v>
      </c>
      <c r="B19" t="s">
        <v>992</v>
      </c>
      <c r="F19" s="376">
        <v>1</v>
      </c>
      <c r="G19" s="375" t="s">
        <v>471</v>
      </c>
      <c r="H19" s="377"/>
      <c r="I19" s="378">
        <f t="shared" ref="I18:I19" si="1">F19*H19</f>
        <v>0</v>
      </c>
    </row>
    <row r="20" spans="1:9" x14ac:dyDescent="0.25">
      <c r="A20" s="376">
        <v>15</v>
      </c>
      <c r="B20" t="s">
        <v>1005</v>
      </c>
      <c r="F20" s="2"/>
      <c r="H20" s="309"/>
      <c r="I20" s="309"/>
    </row>
    <row r="21" spans="1:9" x14ac:dyDescent="0.25">
      <c r="F21" s="2"/>
      <c r="H21" s="309"/>
      <c r="I21" s="309"/>
    </row>
    <row r="22" spans="1:9" ht="18.75" x14ac:dyDescent="0.3">
      <c r="B22" s="361" t="s">
        <v>1006</v>
      </c>
      <c r="C22" s="361"/>
      <c r="D22" s="361"/>
      <c r="E22" s="361"/>
      <c r="F22" s="374"/>
      <c r="H22" s="309"/>
      <c r="I22" s="362">
        <f>SUM(I6:I21)</f>
        <v>0</v>
      </c>
    </row>
    <row r="23" spans="1:9" x14ac:dyDescent="0.25">
      <c r="H23" s="309"/>
      <c r="I23" s="30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44"/>
  <sheetViews>
    <sheetView topLeftCell="A34" workbookViewId="0">
      <selection activeCell="F41" sqref="F41"/>
    </sheetView>
  </sheetViews>
  <sheetFormatPr defaultRowHeight="15" x14ac:dyDescent="0.25"/>
  <cols>
    <col min="1" max="1" width="12.7109375" customWidth="1"/>
    <col min="3" max="3" width="34.28515625" customWidth="1"/>
    <col min="7" max="7" width="10.7109375" customWidth="1"/>
  </cols>
  <sheetData>
    <row r="7" spans="1:7" x14ac:dyDescent="0.25">
      <c r="A7" t="s">
        <v>24</v>
      </c>
      <c r="B7" t="s">
        <v>25</v>
      </c>
      <c r="D7" s="2" t="s">
        <v>26</v>
      </c>
      <c r="E7" s="2" t="s">
        <v>27</v>
      </c>
      <c r="F7" s="2" t="s">
        <v>28</v>
      </c>
      <c r="G7" s="2" t="s">
        <v>29</v>
      </c>
    </row>
    <row r="9" spans="1:7" x14ac:dyDescent="0.25">
      <c r="B9" s="4" t="s">
        <v>18</v>
      </c>
      <c r="G9" s="1"/>
    </row>
    <row r="10" spans="1:7" x14ac:dyDescent="0.25">
      <c r="A10" s="3">
        <v>52422001</v>
      </c>
      <c r="B10" t="s">
        <v>1344</v>
      </c>
      <c r="D10" s="1">
        <v>8160</v>
      </c>
      <c r="E10" t="s">
        <v>0</v>
      </c>
      <c r="F10" s="363">
        <v>0</v>
      </c>
      <c r="G10" s="1">
        <f>F10*D10</f>
        <v>0</v>
      </c>
    </row>
    <row r="11" spans="1:7" x14ac:dyDescent="0.25">
      <c r="A11" s="3">
        <v>52422022</v>
      </c>
      <c r="B11" t="s">
        <v>1345</v>
      </c>
      <c r="D11">
        <v>60</v>
      </c>
      <c r="E11" t="s">
        <v>12</v>
      </c>
      <c r="F11" s="363">
        <v>0</v>
      </c>
      <c r="G11" s="1">
        <f t="shared" ref="G11:G26" si="0">F11*D11</f>
        <v>0</v>
      </c>
    </row>
    <row r="12" spans="1:7" x14ac:dyDescent="0.25">
      <c r="A12" s="3">
        <v>52422051</v>
      </c>
      <c r="B12" t="s">
        <v>1346</v>
      </c>
      <c r="D12">
        <v>5</v>
      </c>
      <c r="E12" t="s">
        <v>12</v>
      </c>
      <c r="F12" s="363">
        <v>0</v>
      </c>
      <c r="G12" s="1">
        <f t="shared" si="0"/>
        <v>0</v>
      </c>
    </row>
    <row r="13" spans="1:7" x14ac:dyDescent="0.25">
      <c r="A13" s="3">
        <v>52422105</v>
      </c>
      <c r="B13" t="s">
        <v>1347</v>
      </c>
      <c r="D13">
        <v>60</v>
      </c>
      <c r="E13" t="s">
        <v>12</v>
      </c>
      <c r="F13" s="363">
        <v>0</v>
      </c>
      <c r="G13" s="1">
        <f t="shared" si="0"/>
        <v>0</v>
      </c>
    </row>
    <row r="14" spans="1:7" x14ac:dyDescent="0.25">
      <c r="A14" s="3">
        <v>52422102</v>
      </c>
      <c r="B14" t="s">
        <v>1348</v>
      </c>
      <c r="D14">
        <v>60</v>
      </c>
      <c r="E14" t="s">
        <v>12</v>
      </c>
      <c r="F14" s="363">
        <v>0</v>
      </c>
      <c r="G14" s="1">
        <f t="shared" si="0"/>
        <v>0</v>
      </c>
    </row>
    <row r="15" spans="1:7" x14ac:dyDescent="0.25">
      <c r="A15" s="3">
        <v>52422339</v>
      </c>
      <c r="B15" t="s">
        <v>1</v>
      </c>
      <c r="D15">
        <v>1</v>
      </c>
      <c r="E15" t="s">
        <v>12</v>
      </c>
      <c r="F15" s="363">
        <v>0</v>
      </c>
      <c r="G15" s="1">
        <f t="shared" si="0"/>
        <v>0</v>
      </c>
    </row>
    <row r="16" spans="1:7" x14ac:dyDescent="0.25">
      <c r="A16" s="364">
        <v>502711081</v>
      </c>
      <c r="B16" s="365" t="s">
        <v>1349</v>
      </c>
      <c r="D16">
        <v>1</v>
      </c>
      <c r="E16" t="s">
        <v>12</v>
      </c>
      <c r="F16" s="363">
        <v>0</v>
      </c>
      <c r="G16" s="1">
        <f t="shared" si="0"/>
        <v>0</v>
      </c>
    </row>
    <row r="17" spans="1:7" x14ac:dyDescent="0.25">
      <c r="A17" s="3" t="s">
        <v>10</v>
      </c>
      <c r="B17" t="s">
        <v>2</v>
      </c>
      <c r="D17">
        <v>1</v>
      </c>
      <c r="E17" t="s">
        <v>12</v>
      </c>
      <c r="F17" s="363">
        <v>0</v>
      </c>
      <c r="G17" s="1">
        <f t="shared" si="0"/>
        <v>0</v>
      </c>
    </row>
    <row r="18" spans="1:7" x14ac:dyDescent="0.25">
      <c r="A18" s="3"/>
      <c r="B18" t="s">
        <v>1350</v>
      </c>
      <c r="D18">
        <v>1</v>
      </c>
      <c r="E18" t="s">
        <v>12</v>
      </c>
      <c r="F18" s="363">
        <v>0</v>
      </c>
      <c r="G18" s="1">
        <f t="shared" si="0"/>
        <v>0</v>
      </c>
    </row>
    <row r="19" spans="1:7" x14ac:dyDescent="0.25">
      <c r="A19" s="3"/>
      <c r="B19" t="s">
        <v>1351</v>
      </c>
      <c r="D19">
        <v>1</v>
      </c>
      <c r="E19" t="s">
        <v>12</v>
      </c>
      <c r="F19" s="363">
        <v>0</v>
      </c>
      <c r="G19" s="1">
        <f t="shared" si="0"/>
        <v>0</v>
      </c>
    </row>
    <row r="20" spans="1:7" x14ac:dyDescent="0.25">
      <c r="A20" s="3"/>
      <c r="B20" t="s">
        <v>1352</v>
      </c>
      <c r="D20">
        <v>10</v>
      </c>
      <c r="E20" t="s">
        <v>12</v>
      </c>
      <c r="F20" s="363">
        <v>0</v>
      </c>
      <c r="G20" s="1">
        <f t="shared" si="0"/>
        <v>0</v>
      </c>
    </row>
    <row r="21" spans="1:7" x14ac:dyDescent="0.25">
      <c r="A21" s="3">
        <v>5027120713</v>
      </c>
      <c r="B21" t="s">
        <v>3</v>
      </c>
      <c r="D21">
        <v>5</v>
      </c>
      <c r="E21" t="s">
        <v>12</v>
      </c>
      <c r="F21" s="363">
        <v>0</v>
      </c>
      <c r="G21" s="1">
        <f t="shared" si="0"/>
        <v>0</v>
      </c>
    </row>
    <row r="22" spans="1:7" x14ac:dyDescent="0.25">
      <c r="A22" s="3" t="s">
        <v>8</v>
      </c>
      <c r="B22" t="s">
        <v>4</v>
      </c>
      <c r="D22">
        <v>1</v>
      </c>
      <c r="E22" t="s">
        <v>11</v>
      </c>
      <c r="F22" s="363">
        <v>0</v>
      </c>
      <c r="G22" s="1">
        <f t="shared" si="0"/>
        <v>0</v>
      </c>
    </row>
    <row r="23" spans="1:7" x14ac:dyDescent="0.25">
      <c r="A23" s="3" t="s">
        <v>9</v>
      </c>
      <c r="B23" t="s">
        <v>5</v>
      </c>
      <c r="D23">
        <v>1</v>
      </c>
      <c r="E23" t="s">
        <v>13</v>
      </c>
      <c r="F23" s="363">
        <v>0</v>
      </c>
      <c r="G23" s="1">
        <f t="shared" si="0"/>
        <v>0</v>
      </c>
    </row>
    <row r="24" spans="1:7" x14ac:dyDescent="0.25">
      <c r="A24" s="3" t="s">
        <v>8</v>
      </c>
      <c r="B24" t="s">
        <v>6</v>
      </c>
      <c r="D24" s="1">
        <v>7296</v>
      </c>
      <c r="E24" t="s">
        <v>11</v>
      </c>
      <c r="F24" s="363">
        <v>0</v>
      </c>
      <c r="G24" s="1">
        <f t="shared" si="0"/>
        <v>0</v>
      </c>
    </row>
    <row r="25" spans="1:7" x14ac:dyDescent="0.25">
      <c r="A25" s="3" t="s">
        <v>8</v>
      </c>
      <c r="B25" t="s">
        <v>7</v>
      </c>
      <c r="D25">
        <v>120</v>
      </c>
      <c r="E25" t="s">
        <v>11</v>
      </c>
      <c r="F25" s="363">
        <v>0</v>
      </c>
      <c r="G25" s="1">
        <f t="shared" si="0"/>
        <v>0</v>
      </c>
    </row>
    <row r="26" spans="1:7" x14ac:dyDescent="0.25">
      <c r="A26" s="3" t="s">
        <v>8</v>
      </c>
      <c r="B26" t="s">
        <v>1353</v>
      </c>
      <c r="D26">
        <v>10</v>
      </c>
      <c r="E26" t="s">
        <v>12</v>
      </c>
      <c r="F26" s="363">
        <v>0</v>
      </c>
      <c r="G26" s="1">
        <f t="shared" si="0"/>
        <v>0</v>
      </c>
    </row>
    <row r="27" spans="1:7" x14ac:dyDescent="0.25">
      <c r="A27" s="3"/>
      <c r="F27" s="363"/>
      <c r="G27" s="1"/>
    </row>
    <row r="28" spans="1:7" x14ac:dyDescent="0.25">
      <c r="A28" s="3"/>
      <c r="B28" s="4" t="s">
        <v>14</v>
      </c>
      <c r="F28" s="363"/>
      <c r="G28" s="1"/>
    </row>
    <row r="29" spans="1:7" x14ac:dyDescent="0.25">
      <c r="A29" s="3" t="s">
        <v>10</v>
      </c>
      <c r="B29" t="s">
        <v>1354</v>
      </c>
      <c r="D29">
        <v>4</v>
      </c>
      <c r="E29" t="s">
        <v>12</v>
      </c>
      <c r="F29" s="363">
        <v>0</v>
      </c>
      <c r="G29" s="1">
        <f t="shared" ref="G29:G34" si="1">F29*D29</f>
        <v>0</v>
      </c>
    </row>
    <row r="30" spans="1:7" x14ac:dyDescent="0.25">
      <c r="A30" s="3">
        <v>51620117</v>
      </c>
      <c r="B30" t="s">
        <v>15</v>
      </c>
      <c r="D30">
        <v>4</v>
      </c>
      <c r="E30" t="s">
        <v>12</v>
      </c>
      <c r="F30" s="363">
        <v>0</v>
      </c>
      <c r="G30" s="1">
        <f t="shared" si="1"/>
        <v>0</v>
      </c>
    </row>
    <row r="31" spans="1:7" x14ac:dyDescent="0.25">
      <c r="A31" s="3">
        <v>51613797</v>
      </c>
      <c r="B31" t="s">
        <v>1355</v>
      </c>
      <c r="D31">
        <v>4</v>
      </c>
      <c r="E31" t="s">
        <v>12</v>
      </c>
      <c r="F31" s="363">
        <v>0</v>
      </c>
      <c r="G31" s="1">
        <f t="shared" si="1"/>
        <v>0</v>
      </c>
    </row>
    <row r="32" spans="1:7" x14ac:dyDescent="0.25">
      <c r="A32" s="3">
        <v>52422001</v>
      </c>
      <c r="B32" t="s">
        <v>1344</v>
      </c>
      <c r="D32">
        <v>305</v>
      </c>
      <c r="E32" t="s">
        <v>0</v>
      </c>
      <c r="F32" s="363">
        <v>0</v>
      </c>
      <c r="G32" s="1">
        <f t="shared" si="1"/>
        <v>0</v>
      </c>
    </row>
    <row r="33" spans="1:8" x14ac:dyDescent="0.25">
      <c r="A33" s="3" t="s">
        <v>9</v>
      </c>
      <c r="B33" t="s">
        <v>16</v>
      </c>
      <c r="D33">
        <v>1</v>
      </c>
      <c r="E33" t="s">
        <v>13</v>
      </c>
      <c r="F33" s="363">
        <v>0</v>
      </c>
      <c r="G33" s="1">
        <f t="shared" si="1"/>
        <v>0</v>
      </c>
    </row>
    <row r="34" spans="1:8" x14ac:dyDescent="0.25">
      <c r="A34" s="3" t="s">
        <v>8</v>
      </c>
      <c r="B34" t="s">
        <v>17</v>
      </c>
      <c r="D34">
        <v>4</v>
      </c>
      <c r="E34" t="s">
        <v>12</v>
      </c>
      <c r="F34" s="363">
        <v>0</v>
      </c>
      <c r="G34" s="1">
        <f t="shared" si="1"/>
        <v>0</v>
      </c>
    </row>
    <row r="35" spans="1:8" x14ac:dyDescent="0.25">
      <c r="F35" s="363"/>
      <c r="G35" s="1"/>
    </row>
    <row r="36" spans="1:8" x14ac:dyDescent="0.25">
      <c r="B36" s="4" t="s">
        <v>19</v>
      </c>
      <c r="F36" s="363"/>
      <c r="G36" s="1"/>
    </row>
    <row r="37" spans="1:8" x14ac:dyDescent="0.25">
      <c r="A37" t="s">
        <v>10</v>
      </c>
      <c r="B37" t="s">
        <v>20</v>
      </c>
      <c r="D37">
        <v>16</v>
      </c>
      <c r="E37" t="s">
        <v>12</v>
      </c>
      <c r="F37" s="363">
        <v>0</v>
      </c>
      <c r="G37" s="1">
        <f t="shared" ref="G37:G41" si="2">F37*D37</f>
        <v>0</v>
      </c>
    </row>
    <row r="38" spans="1:8" x14ac:dyDescent="0.25">
      <c r="A38" t="s">
        <v>10</v>
      </c>
      <c r="B38" t="s">
        <v>21</v>
      </c>
      <c r="D38">
        <v>8</v>
      </c>
      <c r="E38" t="s">
        <v>12</v>
      </c>
      <c r="F38" s="363">
        <v>0</v>
      </c>
      <c r="G38" s="1">
        <f t="shared" si="2"/>
        <v>0</v>
      </c>
    </row>
    <row r="39" spans="1:8" x14ac:dyDescent="0.25">
      <c r="A39" t="s">
        <v>10</v>
      </c>
      <c r="B39" t="s">
        <v>22</v>
      </c>
      <c r="D39">
        <v>16</v>
      </c>
      <c r="E39" t="s">
        <v>12</v>
      </c>
      <c r="F39" s="363">
        <v>0</v>
      </c>
      <c r="G39" s="1">
        <f t="shared" si="2"/>
        <v>0</v>
      </c>
    </row>
    <row r="40" spans="1:8" x14ac:dyDescent="0.25">
      <c r="A40" t="s">
        <v>9</v>
      </c>
      <c r="B40" t="s">
        <v>16</v>
      </c>
      <c r="D40">
        <v>1</v>
      </c>
      <c r="E40" t="s">
        <v>13</v>
      </c>
      <c r="F40" s="363">
        <v>0</v>
      </c>
      <c r="G40" s="1">
        <f t="shared" si="2"/>
        <v>0</v>
      </c>
    </row>
    <row r="41" spans="1:8" x14ac:dyDescent="0.25">
      <c r="A41" t="s">
        <v>8</v>
      </c>
      <c r="B41" t="s">
        <v>23</v>
      </c>
      <c r="D41">
        <v>1</v>
      </c>
      <c r="E41" t="s">
        <v>11</v>
      </c>
      <c r="F41" s="363">
        <v>0</v>
      </c>
      <c r="G41" s="1">
        <f t="shared" si="2"/>
        <v>0</v>
      </c>
    </row>
    <row r="42" spans="1:8" x14ac:dyDescent="0.25">
      <c r="F42" s="363"/>
      <c r="G42" s="1"/>
    </row>
    <row r="43" spans="1:8" x14ac:dyDescent="0.25">
      <c r="G43" s="1"/>
    </row>
    <row r="44" spans="1:8" ht="15.75" x14ac:dyDescent="0.25">
      <c r="B44" t="s">
        <v>30</v>
      </c>
      <c r="G44" s="366">
        <f>SUM(G10:G43)</f>
        <v>0</v>
      </c>
      <c r="H44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9"/>
  <sheetViews>
    <sheetView topLeftCell="B73" workbookViewId="0">
      <selection activeCell="K88" sqref="K88"/>
    </sheetView>
  </sheetViews>
  <sheetFormatPr defaultColWidth="35.5703125" defaultRowHeight="15" x14ac:dyDescent="0.25"/>
  <cols>
    <col min="1" max="1" width="5.85546875" style="110" customWidth="1"/>
    <col min="2" max="2" width="6.7109375" style="111" customWidth="1"/>
    <col min="3" max="3" width="60.85546875" style="112" customWidth="1"/>
    <col min="4" max="4" width="33.28515625" style="113" customWidth="1"/>
    <col min="5" max="5" width="8.5703125" style="114" customWidth="1"/>
    <col min="6" max="6" width="9" style="115" customWidth="1"/>
    <col min="7" max="7" width="9.7109375" style="111" customWidth="1"/>
    <col min="8" max="8" width="11.42578125" style="116" customWidth="1"/>
    <col min="9" max="9" width="11.28515625" style="116" customWidth="1"/>
    <col min="10" max="10" width="13" style="117" customWidth="1"/>
    <col min="11" max="11" width="12.140625" style="118" customWidth="1"/>
    <col min="12" max="12" width="29.42578125" style="111" customWidth="1"/>
    <col min="257" max="257" width="5.85546875" customWidth="1"/>
    <col min="258" max="258" width="6.7109375" customWidth="1"/>
    <col min="259" max="259" width="60.85546875" customWidth="1"/>
    <col min="260" max="260" width="33.28515625" customWidth="1"/>
    <col min="261" max="261" width="8.5703125" customWidth="1"/>
    <col min="262" max="262" width="9" customWidth="1"/>
    <col min="263" max="263" width="9.7109375" customWidth="1"/>
    <col min="264" max="264" width="11.42578125" customWidth="1"/>
    <col min="265" max="265" width="11.28515625" customWidth="1"/>
    <col min="266" max="266" width="13" customWidth="1"/>
    <col min="267" max="267" width="12.140625" customWidth="1"/>
    <col min="268" max="268" width="29.42578125" customWidth="1"/>
    <col min="513" max="513" width="5.85546875" customWidth="1"/>
    <col min="514" max="514" width="6.7109375" customWidth="1"/>
    <col min="515" max="515" width="60.85546875" customWidth="1"/>
    <col min="516" max="516" width="33.28515625" customWidth="1"/>
    <col min="517" max="517" width="8.5703125" customWidth="1"/>
    <col min="518" max="518" width="9" customWidth="1"/>
    <col min="519" max="519" width="9.7109375" customWidth="1"/>
    <col min="520" max="520" width="11.42578125" customWidth="1"/>
    <col min="521" max="521" width="11.28515625" customWidth="1"/>
    <col min="522" max="522" width="13" customWidth="1"/>
    <col min="523" max="523" width="12.140625" customWidth="1"/>
    <col min="524" max="524" width="29.42578125" customWidth="1"/>
    <col min="769" max="769" width="5.85546875" customWidth="1"/>
    <col min="770" max="770" width="6.7109375" customWidth="1"/>
    <col min="771" max="771" width="60.85546875" customWidth="1"/>
    <col min="772" max="772" width="33.28515625" customWidth="1"/>
    <col min="773" max="773" width="8.5703125" customWidth="1"/>
    <col min="774" max="774" width="9" customWidth="1"/>
    <col min="775" max="775" width="9.7109375" customWidth="1"/>
    <col min="776" max="776" width="11.42578125" customWidth="1"/>
    <col min="777" max="777" width="11.28515625" customWidth="1"/>
    <col min="778" max="778" width="13" customWidth="1"/>
    <col min="779" max="779" width="12.140625" customWidth="1"/>
    <col min="780" max="780" width="29.42578125" customWidth="1"/>
    <col min="1025" max="1025" width="5.85546875" customWidth="1"/>
    <col min="1026" max="1026" width="6.7109375" customWidth="1"/>
    <col min="1027" max="1027" width="60.85546875" customWidth="1"/>
    <col min="1028" max="1028" width="33.28515625" customWidth="1"/>
    <col min="1029" max="1029" width="8.5703125" customWidth="1"/>
    <col min="1030" max="1030" width="9" customWidth="1"/>
    <col min="1031" max="1031" width="9.7109375" customWidth="1"/>
    <col min="1032" max="1032" width="11.42578125" customWidth="1"/>
    <col min="1033" max="1033" width="11.28515625" customWidth="1"/>
    <col min="1034" max="1034" width="13" customWidth="1"/>
    <col min="1035" max="1035" width="12.140625" customWidth="1"/>
    <col min="1036" max="1036" width="29.42578125" customWidth="1"/>
    <col min="1281" max="1281" width="5.85546875" customWidth="1"/>
    <col min="1282" max="1282" width="6.7109375" customWidth="1"/>
    <col min="1283" max="1283" width="60.85546875" customWidth="1"/>
    <col min="1284" max="1284" width="33.28515625" customWidth="1"/>
    <col min="1285" max="1285" width="8.5703125" customWidth="1"/>
    <col min="1286" max="1286" width="9" customWidth="1"/>
    <col min="1287" max="1287" width="9.7109375" customWidth="1"/>
    <col min="1288" max="1288" width="11.42578125" customWidth="1"/>
    <col min="1289" max="1289" width="11.28515625" customWidth="1"/>
    <col min="1290" max="1290" width="13" customWidth="1"/>
    <col min="1291" max="1291" width="12.140625" customWidth="1"/>
    <col min="1292" max="1292" width="29.42578125" customWidth="1"/>
    <col min="1537" max="1537" width="5.85546875" customWidth="1"/>
    <col min="1538" max="1538" width="6.7109375" customWidth="1"/>
    <col min="1539" max="1539" width="60.85546875" customWidth="1"/>
    <col min="1540" max="1540" width="33.28515625" customWidth="1"/>
    <col min="1541" max="1541" width="8.5703125" customWidth="1"/>
    <col min="1542" max="1542" width="9" customWidth="1"/>
    <col min="1543" max="1543" width="9.7109375" customWidth="1"/>
    <col min="1544" max="1544" width="11.42578125" customWidth="1"/>
    <col min="1545" max="1545" width="11.28515625" customWidth="1"/>
    <col min="1546" max="1546" width="13" customWidth="1"/>
    <col min="1547" max="1547" width="12.140625" customWidth="1"/>
    <col min="1548" max="1548" width="29.42578125" customWidth="1"/>
    <col min="1793" max="1793" width="5.85546875" customWidth="1"/>
    <col min="1794" max="1794" width="6.7109375" customWidth="1"/>
    <col min="1795" max="1795" width="60.85546875" customWidth="1"/>
    <col min="1796" max="1796" width="33.28515625" customWidth="1"/>
    <col min="1797" max="1797" width="8.5703125" customWidth="1"/>
    <col min="1798" max="1798" width="9" customWidth="1"/>
    <col min="1799" max="1799" width="9.7109375" customWidth="1"/>
    <col min="1800" max="1800" width="11.42578125" customWidth="1"/>
    <col min="1801" max="1801" width="11.28515625" customWidth="1"/>
    <col min="1802" max="1802" width="13" customWidth="1"/>
    <col min="1803" max="1803" width="12.140625" customWidth="1"/>
    <col min="1804" max="1804" width="29.42578125" customWidth="1"/>
    <col min="2049" max="2049" width="5.85546875" customWidth="1"/>
    <col min="2050" max="2050" width="6.7109375" customWidth="1"/>
    <col min="2051" max="2051" width="60.85546875" customWidth="1"/>
    <col min="2052" max="2052" width="33.28515625" customWidth="1"/>
    <col min="2053" max="2053" width="8.5703125" customWidth="1"/>
    <col min="2054" max="2054" width="9" customWidth="1"/>
    <col min="2055" max="2055" width="9.7109375" customWidth="1"/>
    <col min="2056" max="2056" width="11.42578125" customWidth="1"/>
    <col min="2057" max="2057" width="11.28515625" customWidth="1"/>
    <col min="2058" max="2058" width="13" customWidth="1"/>
    <col min="2059" max="2059" width="12.140625" customWidth="1"/>
    <col min="2060" max="2060" width="29.42578125" customWidth="1"/>
    <col min="2305" max="2305" width="5.85546875" customWidth="1"/>
    <col min="2306" max="2306" width="6.7109375" customWidth="1"/>
    <col min="2307" max="2307" width="60.85546875" customWidth="1"/>
    <col min="2308" max="2308" width="33.28515625" customWidth="1"/>
    <col min="2309" max="2309" width="8.5703125" customWidth="1"/>
    <col min="2310" max="2310" width="9" customWidth="1"/>
    <col min="2311" max="2311" width="9.7109375" customWidth="1"/>
    <col min="2312" max="2312" width="11.42578125" customWidth="1"/>
    <col min="2313" max="2313" width="11.28515625" customWidth="1"/>
    <col min="2314" max="2314" width="13" customWidth="1"/>
    <col min="2315" max="2315" width="12.140625" customWidth="1"/>
    <col min="2316" max="2316" width="29.42578125" customWidth="1"/>
    <col min="2561" max="2561" width="5.85546875" customWidth="1"/>
    <col min="2562" max="2562" width="6.7109375" customWidth="1"/>
    <col min="2563" max="2563" width="60.85546875" customWidth="1"/>
    <col min="2564" max="2564" width="33.28515625" customWidth="1"/>
    <col min="2565" max="2565" width="8.5703125" customWidth="1"/>
    <col min="2566" max="2566" width="9" customWidth="1"/>
    <col min="2567" max="2567" width="9.7109375" customWidth="1"/>
    <col min="2568" max="2568" width="11.42578125" customWidth="1"/>
    <col min="2569" max="2569" width="11.28515625" customWidth="1"/>
    <col min="2570" max="2570" width="13" customWidth="1"/>
    <col min="2571" max="2571" width="12.140625" customWidth="1"/>
    <col min="2572" max="2572" width="29.42578125" customWidth="1"/>
    <col min="2817" max="2817" width="5.85546875" customWidth="1"/>
    <col min="2818" max="2818" width="6.7109375" customWidth="1"/>
    <col min="2819" max="2819" width="60.85546875" customWidth="1"/>
    <col min="2820" max="2820" width="33.28515625" customWidth="1"/>
    <col min="2821" max="2821" width="8.5703125" customWidth="1"/>
    <col min="2822" max="2822" width="9" customWidth="1"/>
    <col min="2823" max="2823" width="9.7109375" customWidth="1"/>
    <col min="2824" max="2824" width="11.42578125" customWidth="1"/>
    <col min="2825" max="2825" width="11.28515625" customWidth="1"/>
    <col min="2826" max="2826" width="13" customWidth="1"/>
    <col min="2827" max="2827" width="12.140625" customWidth="1"/>
    <col min="2828" max="2828" width="29.42578125" customWidth="1"/>
    <col min="3073" max="3073" width="5.85546875" customWidth="1"/>
    <col min="3074" max="3074" width="6.7109375" customWidth="1"/>
    <col min="3075" max="3075" width="60.85546875" customWidth="1"/>
    <col min="3076" max="3076" width="33.28515625" customWidth="1"/>
    <col min="3077" max="3077" width="8.5703125" customWidth="1"/>
    <col min="3078" max="3078" width="9" customWidth="1"/>
    <col min="3079" max="3079" width="9.7109375" customWidth="1"/>
    <col min="3080" max="3080" width="11.42578125" customWidth="1"/>
    <col min="3081" max="3081" width="11.28515625" customWidth="1"/>
    <col min="3082" max="3082" width="13" customWidth="1"/>
    <col min="3083" max="3083" width="12.140625" customWidth="1"/>
    <col min="3084" max="3084" width="29.42578125" customWidth="1"/>
    <col min="3329" max="3329" width="5.85546875" customWidth="1"/>
    <col min="3330" max="3330" width="6.7109375" customWidth="1"/>
    <col min="3331" max="3331" width="60.85546875" customWidth="1"/>
    <col min="3332" max="3332" width="33.28515625" customWidth="1"/>
    <col min="3333" max="3333" width="8.5703125" customWidth="1"/>
    <col min="3334" max="3334" width="9" customWidth="1"/>
    <col min="3335" max="3335" width="9.7109375" customWidth="1"/>
    <col min="3336" max="3336" width="11.42578125" customWidth="1"/>
    <col min="3337" max="3337" width="11.28515625" customWidth="1"/>
    <col min="3338" max="3338" width="13" customWidth="1"/>
    <col min="3339" max="3339" width="12.140625" customWidth="1"/>
    <col min="3340" max="3340" width="29.42578125" customWidth="1"/>
    <col min="3585" max="3585" width="5.85546875" customWidth="1"/>
    <col min="3586" max="3586" width="6.7109375" customWidth="1"/>
    <col min="3587" max="3587" width="60.85546875" customWidth="1"/>
    <col min="3588" max="3588" width="33.28515625" customWidth="1"/>
    <col min="3589" max="3589" width="8.5703125" customWidth="1"/>
    <col min="3590" max="3590" width="9" customWidth="1"/>
    <col min="3591" max="3591" width="9.7109375" customWidth="1"/>
    <col min="3592" max="3592" width="11.42578125" customWidth="1"/>
    <col min="3593" max="3593" width="11.28515625" customWidth="1"/>
    <col min="3594" max="3594" width="13" customWidth="1"/>
    <col min="3595" max="3595" width="12.140625" customWidth="1"/>
    <col min="3596" max="3596" width="29.42578125" customWidth="1"/>
    <col min="3841" max="3841" width="5.85546875" customWidth="1"/>
    <col min="3842" max="3842" width="6.7109375" customWidth="1"/>
    <col min="3843" max="3843" width="60.85546875" customWidth="1"/>
    <col min="3844" max="3844" width="33.28515625" customWidth="1"/>
    <col min="3845" max="3845" width="8.5703125" customWidth="1"/>
    <col min="3846" max="3846" width="9" customWidth="1"/>
    <col min="3847" max="3847" width="9.7109375" customWidth="1"/>
    <col min="3848" max="3848" width="11.42578125" customWidth="1"/>
    <col min="3849" max="3849" width="11.28515625" customWidth="1"/>
    <col min="3850" max="3850" width="13" customWidth="1"/>
    <col min="3851" max="3851" width="12.140625" customWidth="1"/>
    <col min="3852" max="3852" width="29.42578125" customWidth="1"/>
    <col min="4097" max="4097" width="5.85546875" customWidth="1"/>
    <col min="4098" max="4098" width="6.7109375" customWidth="1"/>
    <col min="4099" max="4099" width="60.85546875" customWidth="1"/>
    <col min="4100" max="4100" width="33.28515625" customWidth="1"/>
    <col min="4101" max="4101" width="8.5703125" customWidth="1"/>
    <col min="4102" max="4102" width="9" customWidth="1"/>
    <col min="4103" max="4103" width="9.7109375" customWidth="1"/>
    <col min="4104" max="4104" width="11.42578125" customWidth="1"/>
    <col min="4105" max="4105" width="11.28515625" customWidth="1"/>
    <col min="4106" max="4106" width="13" customWidth="1"/>
    <col min="4107" max="4107" width="12.140625" customWidth="1"/>
    <col min="4108" max="4108" width="29.42578125" customWidth="1"/>
    <col min="4353" max="4353" width="5.85546875" customWidth="1"/>
    <col min="4354" max="4354" width="6.7109375" customWidth="1"/>
    <col min="4355" max="4355" width="60.85546875" customWidth="1"/>
    <col min="4356" max="4356" width="33.28515625" customWidth="1"/>
    <col min="4357" max="4357" width="8.5703125" customWidth="1"/>
    <col min="4358" max="4358" width="9" customWidth="1"/>
    <col min="4359" max="4359" width="9.7109375" customWidth="1"/>
    <col min="4360" max="4360" width="11.42578125" customWidth="1"/>
    <col min="4361" max="4361" width="11.28515625" customWidth="1"/>
    <col min="4362" max="4362" width="13" customWidth="1"/>
    <col min="4363" max="4363" width="12.140625" customWidth="1"/>
    <col min="4364" max="4364" width="29.42578125" customWidth="1"/>
    <col min="4609" max="4609" width="5.85546875" customWidth="1"/>
    <col min="4610" max="4610" width="6.7109375" customWidth="1"/>
    <col min="4611" max="4611" width="60.85546875" customWidth="1"/>
    <col min="4612" max="4612" width="33.28515625" customWidth="1"/>
    <col min="4613" max="4613" width="8.5703125" customWidth="1"/>
    <col min="4614" max="4614" width="9" customWidth="1"/>
    <col min="4615" max="4615" width="9.7109375" customWidth="1"/>
    <col min="4616" max="4616" width="11.42578125" customWidth="1"/>
    <col min="4617" max="4617" width="11.28515625" customWidth="1"/>
    <col min="4618" max="4618" width="13" customWidth="1"/>
    <col min="4619" max="4619" width="12.140625" customWidth="1"/>
    <col min="4620" max="4620" width="29.42578125" customWidth="1"/>
    <col min="4865" max="4865" width="5.85546875" customWidth="1"/>
    <col min="4866" max="4866" width="6.7109375" customWidth="1"/>
    <col min="4867" max="4867" width="60.85546875" customWidth="1"/>
    <col min="4868" max="4868" width="33.28515625" customWidth="1"/>
    <col min="4869" max="4869" width="8.5703125" customWidth="1"/>
    <col min="4870" max="4870" width="9" customWidth="1"/>
    <col min="4871" max="4871" width="9.7109375" customWidth="1"/>
    <col min="4872" max="4872" width="11.42578125" customWidth="1"/>
    <col min="4873" max="4873" width="11.28515625" customWidth="1"/>
    <col min="4874" max="4874" width="13" customWidth="1"/>
    <col min="4875" max="4875" width="12.140625" customWidth="1"/>
    <col min="4876" max="4876" width="29.42578125" customWidth="1"/>
    <col min="5121" max="5121" width="5.85546875" customWidth="1"/>
    <col min="5122" max="5122" width="6.7109375" customWidth="1"/>
    <col min="5123" max="5123" width="60.85546875" customWidth="1"/>
    <col min="5124" max="5124" width="33.28515625" customWidth="1"/>
    <col min="5125" max="5125" width="8.5703125" customWidth="1"/>
    <col min="5126" max="5126" width="9" customWidth="1"/>
    <col min="5127" max="5127" width="9.7109375" customWidth="1"/>
    <col min="5128" max="5128" width="11.42578125" customWidth="1"/>
    <col min="5129" max="5129" width="11.28515625" customWidth="1"/>
    <col min="5130" max="5130" width="13" customWidth="1"/>
    <col min="5131" max="5131" width="12.140625" customWidth="1"/>
    <col min="5132" max="5132" width="29.42578125" customWidth="1"/>
    <col min="5377" max="5377" width="5.85546875" customWidth="1"/>
    <col min="5378" max="5378" width="6.7109375" customWidth="1"/>
    <col min="5379" max="5379" width="60.85546875" customWidth="1"/>
    <col min="5380" max="5380" width="33.28515625" customWidth="1"/>
    <col min="5381" max="5381" width="8.5703125" customWidth="1"/>
    <col min="5382" max="5382" width="9" customWidth="1"/>
    <col min="5383" max="5383" width="9.7109375" customWidth="1"/>
    <col min="5384" max="5384" width="11.42578125" customWidth="1"/>
    <col min="5385" max="5385" width="11.28515625" customWidth="1"/>
    <col min="5386" max="5386" width="13" customWidth="1"/>
    <col min="5387" max="5387" width="12.140625" customWidth="1"/>
    <col min="5388" max="5388" width="29.42578125" customWidth="1"/>
    <col min="5633" max="5633" width="5.85546875" customWidth="1"/>
    <col min="5634" max="5634" width="6.7109375" customWidth="1"/>
    <col min="5635" max="5635" width="60.85546875" customWidth="1"/>
    <col min="5636" max="5636" width="33.28515625" customWidth="1"/>
    <col min="5637" max="5637" width="8.5703125" customWidth="1"/>
    <col min="5638" max="5638" width="9" customWidth="1"/>
    <col min="5639" max="5639" width="9.7109375" customWidth="1"/>
    <col min="5640" max="5640" width="11.42578125" customWidth="1"/>
    <col min="5641" max="5641" width="11.28515625" customWidth="1"/>
    <col min="5642" max="5642" width="13" customWidth="1"/>
    <col min="5643" max="5643" width="12.140625" customWidth="1"/>
    <col min="5644" max="5644" width="29.42578125" customWidth="1"/>
    <col min="5889" max="5889" width="5.85546875" customWidth="1"/>
    <col min="5890" max="5890" width="6.7109375" customWidth="1"/>
    <col min="5891" max="5891" width="60.85546875" customWidth="1"/>
    <col min="5892" max="5892" width="33.28515625" customWidth="1"/>
    <col min="5893" max="5893" width="8.5703125" customWidth="1"/>
    <col min="5894" max="5894" width="9" customWidth="1"/>
    <col min="5895" max="5895" width="9.7109375" customWidth="1"/>
    <col min="5896" max="5896" width="11.42578125" customWidth="1"/>
    <col min="5897" max="5897" width="11.28515625" customWidth="1"/>
    <col min="5898" max="5898" width="13" customWidth="1"/>
    <col min="5899" max="5899" width="12.140625" customWidth="1"/>
    <col min="5900" max="5900" width="29.42578125" customWidth="1"/>
    <col min="6145" max="6145" width="5.85546875" customWidth="1"/>
    <col min="6146" max="6146" width="6.7109375" customWidth="1"/>
    <col min="6147" max="6147" width="60.85546875" customWidth="1"/>
    <col min="6148" max="6148" width="33.28515625" customWidth="1"/>
    <col min="6149" max="6149" width="8.5703125" customWidth="1"/>
    <col min="6150" max="6150" width="9" customWidth="1"/>
    <col min="6151" max="6151" width="9.7109375" customWidth="1"/>
    <col min="6152" max="6152" width="11.42578125" customWidth="1"/>
    <col min="6153" max="6153" width="11.28515625" customWidth="1"/>
    <col min="6154" max="6154" width="13" customWidth="1"/>
    <col min="6155" max="6155" width="12.140625" customWidth="1"/>
    <col min="6156" max="6156" width="29.42578125" customWidth="1"/>
    <col min="6401" max="6401" width="5.85546875" customWidth="1"/>
    <col min="6402" max="6402" width="6.7109375" customWidth="1"/>
    <col min="6403" max="6403" width="60.85546875" customWidth="1"/>
    <col min="6404" max="6404" width="33.28515625" customWidth="1"/>
    <col min="6405" max="6405" width="8.5703125" customWidth="1"/>
    <col min="6406" max="6406" width="9" customWidth="1"/>
    <col min="6407" max="6407" width="9.7109375" customWidth="1"/>
    <col min="6408" max="6408" width="11.42578125" customWidth="1"/>
    <col min="6409" max="6409" width="11.28515625" customWidth="1"/>
    <col min="6410" max="6410" width="13" customWidth="1"/>
    <col min="6411" max="6411" width="12.140625" customWidth="1"/>
    <col min="6412" max="6412" width="29.42578125" customWidth="1"/>
    <col min="6657" max="6657" width="5.85546875" customWidth="1"/>
    <col min="6658" max="6658" width="6.7109375" customWidth="1"/>
    <col min="6659" max="6659" width="60.85546875" customWidth="1"/>
    <col min="6660" max="6660" width="33.28515625" customWidth="1"/>
    <col min="6661" max="6661" width="8.5703125" customWidth="1"/>
    <col min="6662" max="6662" width="9" customWidth="1"/>
    <col min="6663" max="6663" width="9.7109375" customWidth="1"/>
    <col min="6664" max="6664" width="11.42578125" customWidth="1"/>
    <col min="6665" max="6665" width="11.28515625" customWidth="1"/>
    <col min="6666" max="6666" width="13" customWidth="1"/>
    <col min="6667" max="6667" width="12.140625" customWidth="1"/>
    <col min="6668" max="6668" width="29.42578125" customWidth="1"/>
    <col min="6913" max="6913" width="5.85546875" customWidth="1"/>
    <col min="6914" max="6914" width="6.7109375" customWidth="1"/>
    <col min="6915" max="6915" width="60.85546875" customWidth="1"/>
    <col min="6916" max="6916" width="33.28515625" customWidth="1"/>
    <col min="6917" max="6917" width="8.5703125" customWidth="1"/>
    <col min="6918" max="6918" width="9" customWidth="1"/>
    <col min="6919" max="6919" width="9.7109375" customWidth="1"/>
    <col min="6920" max="6920" width="11.42578125" customWidth="1"/>
    <col min="6921" max="6921" width="11.28515625" customWidth="1"/>
    <col min="6922" max="6922" width="13" customWidth="1"/>
    <col min="6923" max="6923" width="12.140625" customWidth="1"/>
    <col min="6924" max="6924" width="29.42578125" customWidth="1"/>
    <col min="7169" max="7169" width="5.85546875" customWidth="1"/>
    <col min="7170" max="7170" width="6.7109375" customWidth="1"/>
    <col min="7171" max="7171" width="60.85546875" customWidth="1"/>
    <col min="7172" max="7172" width="33.28515625" customWidth="1"/>
    <col min="7173" max="7173" width="8.5703125" customWidth="1"/>
    <col min="7174" max="7174" width="9" customWidth="1"/>
    <col min="7175" max="7175" width="9.7109375" customWidth="1"/>
    <col min="7176" max="7176" width="11.42578125" customWidth="1"/>
    <col min="7177" max="7177" width="11.28515625" customWidth="1"/>
    <col min="7178" max="7178" width="13" customWidth="1"/>
    <col min="7179" max="7179" width="12.140625" customWidth="1"/>
    <col min="7180" max="7180" width="29.42578125" customWidth="1"/>
    <col min="7425" max="7425" width="5.85546875" customWidth="1"/>
    <col min="7426" max="7426" width="6.7109375" customWidth="1"/>
    <col min="7427" max="7427" width="60.85546875" customWidth="1"/>
    <col min="7428" max="7428" width="33.28515625" customWidth="1"/>
    <col min="7429" max="7429" width="8.5703125" customWidth="1"/>
    <col min="7430" max="7430" width="9" customWidth="1"/>
    <col min="7431" max="7431" width="9.7109375" customWidth="1"/>
    <col min="7432" max="7432" width="11.42578125" customWidth="1"/>
    <col min="7433" max="7433" width="11.28515625" customWidth="1"/>
    <col min="7434" max="7434" width="13" customWidth="1"/>
    <col min="7435" max="7435" width="12.140625" customWidth="1"/>
    <col min="7436" max="7436" width="29.42578125" customWidth="1"/>
    <col min="7681" max="7681" width="5.85546875" customWidth="1"/>
    <col min="7682" max="7682" width="6.7109375" customWidth="1"/>
    <col min="7683" max="7683" width="60.85546875" customWidth="1"/>
    <col min="7684" max="7684" width="33.28515625" customWidth="1"/>
    <col min="7685" max="7685" width="8.5703125" customWidth="1"/>
    <col min="7686" max="7686" width="9" customWidth="1"/>
    <col min="7687" max="7687" width="9.7109375" customWidth="1"/>
    <col min="7688" max="7688" width="11.42578125" customWidth="1"/>
    <col min="7689" max="7689" width="11.28515625" customWidth="1"/>
    <col min="7690" max="7690" width="13" customWidth="1"/>
    <col min="7691" max="7691" width="12.140625" customWidth="1"/>
    <col min="7692" max="7692" width="29.42578125" customWidth="1"/>
    <col min="7937" max="7937" width="5.85546875" customWidth="1"/>
    <col min="7938" max="7938" width="6.7109375" customWidth="1"/>
    <col min="7939" max="7939" width="60.85546875" customWidth="1"/>
    <col min="7940" max="7940" width="33.28515625" customWidth="1"/>
    <col min="7941" max="7941" width="8.5703125" customWidth="1"/>
    <col min="7942" max="7942" width="9" customWidth="1"/>
    <col min="7943" max="7943" width="9.7109375" customWidth="1"/>
    <col min="7944" max="7944" width="11.42578125" customWidth="1"/>
    <col min="7945" max="7945" width="11.28515625" customWidth="1"/>
    <col min="7946" max="7946" width="13" customWidth="1"/>
    <col min="7947" max="7947" width="12.140625" customWidth="1"/>
    <col min="7948" max="7948" width="29.42578125" customWidth="1"/>
    <col min="8193" max="8193" width="5.85546875" customWidth="1"/>
    <col min="8194" max="8194" width="6.7109375" customWidth="1"/>
    <col min="8195" max="8195" width="60.85546875" customWidth="1"/>
    <col min="8196" max="8196" width="33.28515625" customWidth="1"/>
    <col min="8197" max="8197" width="8.5703125" customWidth="1"/>
    <col min="8198" max="8198" width="9" customWidth="1"/>
    <col min="8199" max="8199" width="9.7109375" customWidth="1"/>
    <col min="8200" max="8200" width="11.42578125" customWidth="1"/>
    <col min="8201" max="8201" width="11.28515625" customWidth="1"/>
    <col min="8202" max="8202" width="13" customWidth="1"/>
    <col min="8203" max="8203" width="12.140625" customWidth="1"/>
    <col min="8204" max="8204" width="29.42578125" customWidth="1"/>
    <col min="8449" max="8449" width="5.85546875" customWidth="1"/>
    <col min="8450" max="8450" width="6.7109375" customWidth="1"/>
    <col min="8451" max="8451" width="60.85546875" customWidth="1"/>
    <col min="8452" max="8452" width="33.28515625" customWidth="1"/>
    <col min="8453" max="8453" width="8.5703125" customWidth="1"/>
    <col min="8454" max="8454" width="9" customWidth="1"/>
    <col min="8455" max="8455" width="9.7109375" customWidth="1"/>
    <col min="8456" max="8456" width="11.42578125" customWidth="1"/>
    <col min="8457" max="8457" width="11.28515625" customWidth="1"/>
    <col min="8458" max="8458" width="13" customWidth="1"/>
    <col min="8459" max="8459" width="12.140625" customWidth="1"/>
    <col min="8460" max="8460" width="29.42578125" customWidth="1"/>
    <col min="8705" max="8705" width="5.85546875" customWidth="1"/>
    <col min="8706" max="8706" width="6.7109375" customWidth="1"/>
    <col min="8707" max="8707" width="60.85546875" customWidth="1"/>
    <col min="8708" max="8708" width="33.28515625" customWidth="1"/>
    <col min="8709" max="8709" width="8.5703125" customWidth="1"/>
    <col min="8710" max="8710" width="9" customWidth="1"/>
    <col min="8711" max="8711" width="9.7109375" customWidth="1"/>
    <col min="8712" max="8712" width="11.42578125" customWidth="1"/>
    <col min="8713" max="8713" width="11.28515625" customWidth="1"/>
    <col min="8714" max="8714" width="13" customWidth="1"/>
    <col min="8715" max="8715" width="12.140625" customWidth="1"/>
    <col min="8716" max="8716" width="29.42578125" customWidth="1"/>
    <col min="8961" max="8961" width="5.85546875" customWidth="1"/>
    <col min="8962" max="8962" width="6.7109375" customWidth="1"/>
    <col min="8963" max="8963" width="60.85546875" customWidth="1"/>
    <col min="8964" max="8964" width="33.28515625" customWidth="1"/>
    <col min="8965" max="8965" width="8.5703125" customWidth="1"/>
    <col min="8966" max="8966" width="9" customWidth="1"/>
    <col min="8967" max="8967" width="9.7109375" customWidth="1"/>
    <col min="8968" max="8968" width="11.42578125" customWidth="1"/>
    <col min="8969" max="8969" width="11.28515625" customWidth="1"/>
    <col min="8970" max="8970" width="13" customWidth="1"/>
    <col min="8971" max="8971" width="12.140625" customWidth="1"/>
    <col min="8972" max="8972" width="29.42578125" customWidth="1"/>
    <col min="9217" max="9217" width="5.85546875" customWidth="1"/>
    <col min="9218" max="9218" width="6.7109375" customWidth="1"/>
    <col min="9219" max="9219" width="60.85546875" customWidth="1"/>
    <col min="9220" max="9220" width="33.28515625" customWidth="1"/>
    <col min="9221" max="9221" width="8.5703125" customWidth="1"/>
    <col min="9222" max="9222" width="9" customWidth="1"/>
    <col min="9223" max="9223" width="9.7109375" customWidth="1"/>
    <col min="9224" max="9224" width="11.42578125" customWidth="1"/>
    <col min="9225" max="9225" width="11.28515625" customWidth="1"/>
    <col min="9226" max="9226" width="13" customWidth="1"/>
    <col min="9227" max="9227" width="12.140625" customWidth="1"/>
    <col min="9228" max="9228" width="29.42578125" customWidth="1"/>
    <col min="9473" max="9473" width="5.85546875" customWidth="1"/>
    <col min="9474" max="9474" width="6.7109375" customWidth="1"/>
    <col min="9475" max="9475" width="60.85546875" customWidth="1"/>
    <col min="9476" max="9476" width="33.28515625" customWidth="1"/>
    <col min="9477" max="9477" width="8.5703125" customWidth="1"/>
    <col min="9478" max="9478" width="9" customWidth="1"/>
    <col min="9479" max="9479" width="9.7109375" customWidth="1"/>
    <col min="9480" max="9480" width="11.42578125" customWidth="1"/>
    <col min="9481" max="9481" width="11.28515625" customWidth="1"/>
    <col min="9482" max="9482" width="13" customWidth="1"/>
    <col min="9483" max="9483" width="12.140625" customWidth="1"/>
    <col min="9484" max="9484" width="29.42578125" customWidth="1"/>
    <col min="9729" max="9729" width="5.85546875" customWidth="1"/>
    <col min="9730" max="9730" width="6.7109375" customWidth="1"/>
    <col min="9731" max="9731" width="60.85546875" customWidth="1"/>
    <col min="9732" max="9732" width="33.28515625" customWidth="1"/>
    <col min="9733" max="9733" width="8.5703125" customWidth="1"/>
    <col min="9734" max="9734" width="9" customWidth="1"/>
    <col min="9735" max="9735" width="9.7109375" customWidth="1"/>
    <col min="9736" max="9736" width="11.42578125" customWidth="1"/>
    <col min="9737" max="9737" width="11.28515625" customWidth="1"/>
    <col min="9738" max="9738" width="13" customWidth="1"/>
    <col min="9739" max="9739" width="12.140625" customWidth="1"/>
    <col min="9740" max="9740" width="29.42578125" customWidth="1"/>
    <col min="9985" max="9985" width="5.85546875" customWidth="1"/>
    <col min="9986" max="9986" width="6.7109375" customWidth="1"/>
    <col min="9987" max="9987" width="60.85546875" customWidth="1"/>
    <col min="9988" max="9988" width="33.28515625" customWidth="1"/>
    <col min="9989" max="9989" width="8.5703125" customWidth="1"/>
    <col min="9990" max="9990" width="9" customWidth="1"/>
    <col min="9991" max="9991" width="9.7109375" customWidth="1"/>
    <col min="9992" max="9992" width="11.42578125" customWidth="1"/>
    <col min="9993" max="9993" width="11.28515625" customWidth="1"/>
    <col min="9994" max="9994" width="13" customWidth="1"/>
    <col min="9995" max="9995" width="12.140625" customWidth="1"/>
    <col min="9996" max="9996" width="29.42578125" customWidth="1"/>
    <col min="10241" max="10241" width="5.85546875" customWidth="1"/>
    <col min="10242" max="10242" width="6.7109375" customWidth="1"/>
    <col min="10243" max="10243" width="60.85546875" customWidth="1"/>
    <col min="10244" max="10244" width="33.28515625" customWidth="1"/>
    <col min="10245" max="10245" width="8.5703125" customWidth="1"/>
    <col min="10246" max="10246" width="9" customWidth="1"/>
    <col min="10247" max="10247" width="9.7109375" customWidth="1"/>
    <col min="10248" max="10248" width="11.42578125" customWidth="1"/>
    <col min="10249" max="10249" width="11.28515625" customWidth="1"/>
    <col min="10250" max="10250" width="13" customWidth="1"/>
    <col min="10251" max="10251" width="12.140625" customWidth="1"/>
    <col min="10252" max="10252" width="29.42578125" customWidth="1"/>
    <col min="10497" max="10497" width="5.85546875" customWidth="1"/>
    <col min="10498" max="10498" width="6.7109375" customWidth="1"/>
    <col min="10499" max="10499" width="60.85546875" customWidth="1"/>
    <col min="10500" max="10500" width="33.28515625" customWidth="1"/>
    <col min="10501" max="10501" width="8.5703125" customWidth="1"/>
    <col min="10502" max="10502" width="9" customWidth="1"/>
    <col min="10503" max="10503" width="9.7109375" customWidth="1"/>
    <col min="10504" max="10504" width="11.42578125" customWidth="1"/>
    <col min="10505" max="10505" width="11.28515625" customWidth="1"/>
    <col min="10506" max="10506" width="13" customWidth="1"/>
    <col min="10507" max="10507" width="12.140625" customWidth="1"/>
    <col min="10508" max="10508" width="29.42578125" customWidth="1"/>
    <col min="10753" max="10753" width="5.85546875" customWidth="1"/>
    <col min="10754" max="10754" width="6.7109375" customWidth="1"/>
    <col min="10755" max="10755" width="60.85546875" customWidth="1"/>
    <col min="10756" max="10756" width="33.28515625" customWidth="1"/>
    <col min="10757" max="10757" width="8.5703125" customWidth="1"/>
    <col min="10758" max="10758" width="9" customWidth="1"/>
    <col min="10759" max="10759" width="9.7109375" customWidth="1"/>
    <col min="10760" max="10760" width="11.42578125" customWidth="1"/>
    <col min="10761" max="10761" width="11.28515625" customWidth="1"/>
    <col min="10762" max="10762" width="13" customWidth="1"/>
    <col min="10763" max="10763" width="12.140625" customWidth="1"/>
    <col min="10764" max="10764" width="29.42578125" customWidth="1"/>
    <col min="11009" max="11009" width="5.85546875" customWidth="1"/>
    <col min="11010" max="11010" width="6.7109375" customWidth="1"/>
    <col min="11011" max="11011" width="60.85546875" customWidth="1"/>
    <col min="11012" max="11012" width="33.28515625" customWidth="1"/>
    <col min="11013" max="11013" width="8.5703125" customWidth="1"/>
    <col min="11014" max="11014" width="9" customWidth="1"/>
    <col min="11015" max="11015" width="9.7109375" customWidth="1"/>
    <col min="11016" max="11016" width="11.42578125" customWidth="1"/>
    <col min="11017" max="11017" width="11.28515625" customWidth="1"/>
    <col min="11018" max="11018" width="13" customWidth="1"/>
    <col min="11019" max="11019" width="12.140625" customWidth="1"/>
    <col min="11020" max="11020" width="29.42578125" customWidth="1"/>
    <col min="11265" max="11265" width="5.85546875" customWidth="1"/>
    <col min="11266" max="11266" width="6.7109375" customWidth="1"/>
    <col min="11267" max="11267" width="60.85546875" customWidth="1"/>
    <col min="11268" max="11268" width="33.28515625" customWidth="1"/>
    <col min="11269" max="11269" width="8.5703125" customWidth="1"/>
    <col min="11270" max="11270" width="9" customWidth="1"/>
    <col min="11271" max="11271" width="9.7109375" customWidth="1"/>
    <col min="11272" max="11272" width="11.42578125" customWidth="1"/>
    <col min="11273" max="11273" width="11.28515625" customWidth="1"/>
    <col min="11274" max="11274" width="13" customWidth="1"/>
    <col min="11275" max="11275" width="12.140625" customWidth="1"/>
    <col min="11276" max="11276" width="29.42578125" customWidth="1"/>
    <col min="11521" max="11521" width="5.85546875" customWidth="1"/>
    <col min="11522" max="11522" width="6.7109375" customWidth="1"/>
    <col min="11523" max="11523" width="60.85546875" customWidth="1"/>
    <col min="11524" max="11524" width="33.28515625" customWidth="1"/>
    <col min="11525" max="11525" width="8.5703125" customWidth="1"/>
    <col min="11526" max="11526" width="9" customWidth="1"/>
    <col min="11527" max="11527" width="9.7109375" customWidth="1"/>
    <col min="11528" max="11528" width="11.42578125" customWidth="1"/>
    <col min="11529" max="11529" width="11.28515625" customWidth="1"/>
    <col min="11530" max="11530" width="13" customWidth="1"/>
    <col min="11531" max="11531" width="12.140625" customWidth="1"/>
    <col min="11532" max="11532" width="29.42578125" customWidth="1"/>
    <col min="11777" max="11777" width="5.85546875" customWidth="1"/>
    <col min="11778" max="11778" width="6.7109375" customWidth="1"/>
    <col min="11779" max="11779" width="60.85546875" customWidth="1"/>
    <col min="11780" max="11780" width="33.28515625" customWidth="1"/>
    <col min="11781" max="11781" width="8.5703125" customWidth="1"/>
    <col min="11782" max="11782" width="9" customWidth="1"/>
    <col min="11783" max="11783" width="9.7109375" customWidth="1"/>
    <col min="11784" max="11784" width="11.42578125" customWidth="1"/>
    <col min="11785" max="11785" width="11.28515625" customWidth="1"/>
    <col min="11786" max="11786" width="13" customWidth="1"/>
    <col min="11787" max="11787" width="12.140625" customWidth="1"/>
    <col min="11788" max="11788" width="29.42578125" customWidth="1"/>
    <col min="12033" max="12033" width="5.85546875" customWidth="1"/>
    <col min="12034" max="12034" width="6.7109375" customWidth="1"/>
    <col min="12035" max="12035" width="60.85546875" customWidth="1"/>
    <col min="12036" max="12036" width="33.28515625" customWidth="1"/>
    <col min="12037" max="12037" width="8.5703125" customWidth="1"/>
    <col min="12038" max="12038" width="9" customWidth="1"/>
    <col min="12039" max="12039" width="9.7109375" customWidth="1"/>
    <col min="12040" max="12040" width="11.42578125" customWidth="1"/>
    <col min="12041" max="12041" width="11.28515625" customWidth="1"/>
    <col min="12042" max="12042" width="13" customWidth="1"/>
    <col min="12043" max="12043" width="12.140625" customWidth="1"/>
    <col min="12044" max="12044" width="29.42578125" customWidth="1"/>
    <col min="12289" max="12289" width="5.85546875" customWidth="1"/>
    <col min="12290" max="12290" width="6.7109375" customWidth="1"/>
    <col min="12291" max="12291" width="60.85546875" customWidth="1"/>
    <col min="12292" max="12292" width="33.28515625" customWidth="1"/>
    <col min="12293" max="12293" width="8.5703125" customWidth="1"/>
    <col min="12294" max="12294" width="9" customWidth="1"/>
    <col min="12295" max="12295" width="9.7109375" customWidth="1"/>
    <col min="12296" max="12296" width="11.42578125" customWidth="1"/>
    <col min="12297" max="12297" width="11.28515625" customWidth="1"/>
    <col min="12298" max="12298" width="13" customWidth="1"/>
    <col min="12299" max="12299" width="12.140625" customWidth="1"/>
    <col min="12300" max="12300" width="29.42578125" customWidth="1"/>
    <col min="12545" max="12545" width="5.85546875" customWidth="1"/>
    <col min="12546" max="12546" width="6.7109375" customWidth="1"/>
    <col min="12547" max="12547" width="60.85546875" customWidth="1"/>
    <col min="12548" max="12548" width="33.28515625" customWidth="1"/>
    <col min="12549" max="12549" width="8.5703125" customWidth="1"/>
    <col min="12550" max="12550" width="9" customWidth="1"/>
    <col min="12551" max="12551" width="9.7109375" customWidth="1"/>
    <col min="12552" max="12552" width="11.42578125" customWidth="1"/>
    <col min="12553" max="12553" width="11.28515625" customWidth="1"/>
    <col min="12554" max="12554" width="13" customWidth="1"/>
    <col min="12555" max="12555" width="12.140625" customWidth="1"/>
    <col min="12556" max="12556" width="29.42578125" customWidth="1"/>
    <col min="12801" max="12801" width="5.85546875" customWidth="1"/>
    <col min="12802" max="12802" width="6.7109375" customWidth="1"/>
    <col min="12803" max="12803" width="60.85546875" customWidth="1"/>
    <col min="12804" max="12804" width="33.28515625" customWidth="1"/>
    <col min="12805" max="12805" width="8.5703125" customWidth="1"/>
    <col min="12806" max="12806" width="9" customWidth="1"/>
    <col min="12807" max="12807" width="9.7109375" customWidth="1"/>
    <col min="12808" max="12808" width="11.42578125" customWidth="1"/>
    <col min="12809" max="12809" width="11.28515625" customWidth="1"/>
    <col min="12810" max="12810" width="13" customWidth="1"/>
    <col min="12811" max="12811" width="12.140625" customWidth="1"/>
    <col min="12812" max="12812" width="29.42578125" customWidth="1"/>
    <col min="13057" max="13057" width="5.85546875" customWidth="1"/>
    <col min="13058" max="13058" width="6.7109375" customWidth="1"/>
    <col min="13059" max="13059" width="60.85546875" customWidth="1"/>
    <col min="13060" max="13060" width="33.28515625" customWidth="1"/>
    <col min="13061" max="13061" width="8.5703125" customWidth="1"/>
    <col min="13062" max="13062" width="9" customWidth="1"/>
    <col min="13063" max="13063" width="9.7109375" customWidth="1"/>
    <col min="13064" max="13064" width="11.42578125" customWidth="1"/>
    <col min="13065" max="13065" width="11.28515625" customWidth="1"/>
    <col min="13066" max="13066" width="13" customWidth="1"/>
    <col min="13067" max="13067" width="12.140625" customWidth="1"/>
    <col min="13068" max="13068" width="29.42578125" customWidth="1"/>
    <col min="13313" max="13313" width="5.85546875" customWidth="1"/>
    <col min="13314" max="13314" width="6.7109375" customWidth="1"/>
    <col min="13315" max="13315" width="60.85546875" customWidth="1"/>
    <col min="13316" max="13316" width="33.28515625" customWidth="1"/>
    <col min="13317" max="13317" width="8.5703125" customWidth="1"/>
    <col min="13318" max="13318" width="9" customWidth="1"/>
    <col min="13319" max="13319" width="9.7109375" customWidth="1"/>
    <col min="13320" max="13320" width="11.42578125" customWidth="1"/>
    <col min="13321" max="13321" width="11.28515625" customWidth="1"/>
    <col min="13322" max="13322" width="13" customWidth="1"/>
    <col min="13323" max="13323" width="12.140625" customWidth="1"/>
    <col min="13324" max="13324" width="29.42578125" customWidth="1"/>
    <col min="13569" max="13569" width="5.85546875" customWidth="1"/>
    <col min="13570" max="13570" width="6.7109375" customWidth="1"/>
    <col min="13571" max="13571" width="60.85546875" customWidth="1"/>
    <col min="13572" max="13572" width="33.28515625" customWidth="1"/>
    <col min="13573" max="13573" width="8.5703125" customWidth="1"/>
    <col min="13574" max="13574" width="9" customWidth="1"/>
    <col min="13575" max="13575" width="9.7109375" customWidth="1"/>
    <col min="13576" max="13576" width="11.42578125" customWidth="1"/>
    <col min="13577" max="13577" width="11.28515625" customWidth="1"/>
    <col min="13578" max="13578" width="13" customWidth="1"/>
    <col min="13579" max="13579" width="12.140625" customWidth="1"/>
    <col min="13580" max="13580" width="29.42578125" customWidth="1"/>
    <col min="13825" max="13825" width="5.85546875" customWidth="1"/>
    <col min="13826" max="13826" width="6.7109375" customWidth="1"/>
    <col min="13827" max="13827" width="60.85546875" customWidth="1"/>
    <col min="13828" max="13828" width="33.28515625" customWidth="1"/>
    <col min="13829" max="13829" width="8.5703125" customWidth="1"/>
    <col min="13830" max="13830" width="9" customWidth="1"/>
    <col min="13831" max="13831" width="9.7109375" customWidth="1"/>
    <col min="13832" max="13832" width="11.42578125" customWidth="1"/>
    <col min="13833" max="13833" width="11.28515625" customWidth="1"/>
    <col min="13834" max="13834" width="13" customWidth="1"/>
    <col min="13835" max="13835" width="12.140625" customWidth="1"/>
    <col min="13836" max="13836" width="29.42578125" customWidth="1"/>
    <col min="14081" max="14081" width="5.85546875" customWidth="1"/>
    <col min="14082" max="14082" width="6.7109375" customWidth="1"/>
    <col min="14083" max="14083" width="60.85546875" customWidth="1"/>
    <col min="14084" max="14084" width="33.28515625" customWidth="1"/>
    <col min="14085" max="14085" width="8.5703125" customWidth="1"/>
    <col min="14086" max="14086" width="9" customWidth="1"/>
    <col min="14087" max="14087" width="9.7109375" customWidth="1"/>
    <col min="14088" max="14088" width="11.42578125" customWidth="1"/>
    <col min="14089" max="14089" width="11.28515625" customWidth="1"/>
    <col min="14090" max="14090" width="13" customWidth="1"/>
    <col min="14091" max="14091" width="12.140625" customWidth="1"/>
    <col min="14092" max="14092" width="29.42578125" customWidth="1"/>
    <col min="14337" max="14337" width="5.85546875" customWidth="1"/>
    <col min="14338" max="14338" width="6.7109375" customWidth="1"/>
    <col min="14339" max="14339" width="60.85546875" customWidth="1"/>
    <col min="14340" max="14340" width="33.28515625" customWidth="1"/>
    <col min="14341" max="14341" width="8.5703125" customWidth="1"/>
    <col min="14342" max="14342" width="9" customWidth="1"/>
    <col min="14343" max="14343" width="9.7109375" customWidth="1"/>
    <col min="14344" max="14344" width="11.42578125" customWidth="1"/>
    <col min="14345" max="14345" width="11.28515625" customWidth="1"/>
    <col min="14346" max="14346" width="13" customWidth="1"/>
    <col min="14347" max="14347" width="12.140625" customWidth="1"/>
    <col min="14348" max="14348" width="29.42578125" customWidth="1"/>
    <col min="14593" max="14593" width="5.85546875" customWidth="1"/>
    <col min="14594" max="14594" width="6.7109375" customWidth="1"/>
    <col min="14595" max="14595" width="60.85546875" customWidth="1"/>
    <col min="14596" max="14596" width="33.28515625" customWidth="1"/>
    <col min="14597" max="14597" width="8.5703125" customWidth="1"/>
    <col min="14598" max="14598" width="9" customWidth="1"/>
    <col min="14599" max="14599" width="9.7109375" customWidth="1"/>
    <col min="14600" max="14600" width="11.42578125" customWidth="1"/>
    <col min="14601" max="14601" width="11.28515625" customWidth="1"/>
    <col min="14602" max="14602" width="13" customWidth="1"/>
    <col min="14603" max="14603" width="12.140625" customWidth="1"/>
    <col min="14604" max="14604" width="29.42578125" customWidth="1"/>
    <col min="14849" max="14849" width="5.85546875" customWidth="1"/>
    <col min="14850" max="14850" width="6.7109375" customWidth="1"/>
    <col min="14851" max="14851" width="60.85546875" customWidth="1"/>
    <col min="14852" max="14852" width="33.28515625" customWidth="1"/>
    <col min="14853" max="14853" width="8.5703125" customWidth="1"/>
    <col min="14854" max="14854" width="9" customWidth="1"/>
    <col min="14855" max="14855" width="9.7109375" customWidth="1"/>
    <col min="14856" max="14856" width="11.42578125" customWidth="1"/>
    <col min="14857" max="14857" width="11.28515625" customWidth="1"/>
    <col min="14858" max="14858" width="13" customWidth="1"/>
    <col min="14859" max="14859" width="12.140625" customWidth="1"/>
    <col min="14860" max="14860" width="29.42578125" customWidth="1"/>
    <col min="15105" max="15105" width="5.85546875" customWidth="1"/>
    <col min="15106" max="15106" width="6.7109375" customWidth="1"/>
    <col min="15107" max="15107" width="60.85546875" customWidth="1"/>
    <col min="15108" max="15108" width="33.28515625" customWidth="1"/>
    <col min="15109" max="15109" width="8.5703125" customWidth="1"/>
    <col min="15110" max="15110" width="9" customWidth="1"/>
    <col min="15111" max="15111" width="9.7109375" customWidth="1"/>
    <col min="15112" max="15112" width="11.42578125" customWidth="1"/>
    <col min="15113" max="15113" width="11.28515625" customWidth="1"/>
    <col min="15114" max="15114" width="13" customWidth="1"/>
    <col min="15115" max="15115" width="12.140625" customWidth="1"/>
    <col min="15116" max="15116" width="29.42578125" customWidth="1"/>
    <col min="15361" max="15361" width="5.85546875" customWidth="1"/>
    <col min="15362" max="15362" width="6.7109375" customWidth="1"/>
    <col min="15363" max="15363" width="60.85546875" customWidth="1"/>
    <col min="15364" max="15364" width="33.28515625" customWidth="1"/>
    <col min="15365" max="15365" width="8.5703125" customWidth="1"/>
    <col min="15366" max="15366" width="9" customWidth="1"/>
    <col min="15367" max="15367" width="9.7109375" customWidth="1"/>
    <col min="15368" max="15368" width="11.42578125" customWidth="1"/>
    <col min="15369" max="15369" width="11.28515625" customWidth="1"/>
    <col min="15370" max="15370" width="13" customWidth="1"/>
    <col min="15371" max="15371" width="12.140625" customWidth="1"/>
    <col min="15372" max="15372" width="29.42578125" customWidth="1"/>
    <col min="15617" max="15617" width="5.85546875" customWidth="1"/>
    <col min="15618" max="15618" width="6.7109375" customWidth="1"/>
    <col min="15619" max="15619" width="60.85546875" customWidth="1"/>
    <col min="15620" max="15620" width="33.28515625" customWidth="1"/>
    <col min="15621" max="15621" width="8.5703125" customWidth="1"/>
    <col min="15622" max="15622" width="9" customWidth="1"/>
    <col min="15623" max="15623" width="9.7109375" customWidth="1"/>
    <col min="15624" max="15624" width="11.42578125" customWidth="1"/>
    <col min="15625" max="15625" width="11.28515625" customWidth="1"/>
    <col min="15626" max="15626" width="13" customWidth="1"/>
    <col min="15627" max="15627" width="12.140625" customWidth="1"/>
    <col min="15628" max="15628" width="29.42578125" customWidth="1"/>
    <col min="15873" max="15873" width="5.85546875" customWidth="1"/>
    <col min="15874" max="15874" width="6.7109375" customWidth="1"/>
    <col min="15875" max="15875" width="60.85546875" customWidth="1"/>
    <col min="15876" max="15876" width="33.28515625" customWidth="1"/>
    <col min="15877" max="15877" width="8.5703125" customWidth="1"/>
    <col min="15878" max="15878" width="9" customWidth="1"/>
    <col min="15879" max="15879" width="9.7109375" customWidth="1"/>
    <col min="15880" max="15880" width="11.42578125" customWidth="1"/>
    <col min="15881" max="15881" width="11.28515625" customWidth="1"/>
    <col min="15882" max="15882" width="13" customWidth="1"/>
    <col min="15883" max="15883" width="12.140625" customWidth="1"/>
    <col min="15884" max="15884" width="29.42578125" customWidth="1"/>
    <col min="16129" max="16129" width="5.85546875" customWidth="1"/>
    <col min="16130" max="16130" width="6.7109375" customWidth="1"/>
    <col min="16131" max="16131" width="60.85546875" customWidth="1"/>
    <col min="16132" max="16132" width="33.28515625" customWidth="1"/>
    <col min="16133" max="16133" width="8.5703125" customWidth="1"/>
    <col min="16134" max="16134" width="9" customWidth="1"/>
    <col min="16135" max="16135" width="9.7109375" customWidth="1"/>
    <col min="16136" max="16136" width="11.42578125" customWidth="1"/>
    <col min="16137" max="16137" width="11.28515625" customWidth="1"/>
    <col min="16138" max="16138" width="13" customWidth="1"/>
    <col min="16139" max="16139" width="12.140625" customWidth="1"/>
    <col min="16140" max="16140" width="29.42578125" customWidth="1"/>
  </cols>
  <sheetData>
    <row r="1" spans="1:12" s="9" customFormat="1" ht="27" customHeight="1" x14ac:dyDescent="0.25">
      <c r="A1" s="441" t="s">
        <v>45</v>
      </c>
      <c r="B1" s="441"/>
      <c r="C1" s="5" t="s">
        <v>46</v>
      </c>
      <c r="D1" s="6" t="s">
        <v>47</v>
      </c>
      <c r="E1" s="7" t="s">
        <v>48</v>
      </c>
      <c r="F1" s="442" t="s">
        <v>49</v>
      </c>
      <c r="G1" s="442"/>
      <c r="H1" s="443" t="s">
        <v>50</v>
      </c>
      <c r="I1" s="443"/>
      <c r="J1" s="444" t="s">
        <v>51</v>
      </c>
      <c r="K1" s="444"/>
      <c r="L1" s="8" t="s">
        <v>52</v>
      </c>
    </row>
    <row r="2" spans="1:12" s="19" customFormat="1" ht="24" customHeight="1" x14ac:dyDescent="0.25">
      <c r="A2" s="445" t="s">
        <v>53</v>
      </c>
      <c r="B2" s="445"/>
      <c r="C2" s="10" t="s">
        <v>54</v>
      </c>
      <c r="D2" s="11" t="s">
        <v>55</v>
      </c>
      <c r="E2" s="12" t="s">
        <v>56</v>
      </c>
      <c r="F2" s="13" t="s">
        <v>57</v>
      </c>
      <c r="G2" s="14" t="s">
        <v>58</v>
      </c>
      <c r="H2" s="15" t="s">
        <v>59</v>
      </c>
      <c r="I2" s="15" t="s">
        <v>60</v>
      </c>
      <c r="J2" s="16" t="s">
        <v>61</v>
      </c>
      <c r="K2" s="17" t="s">
        <v>60</v>
      </c>
      <c r="L2" s="18"/>
    </row>
    <row r="3" spans="1:12" s="3" customFormat="1" ht="13.5" customHeight="1" thickBot="1" x14ac:dyDescent="0.3">
      <c r="A3" s="440">
        <v>1</v>
      </c>
      <c r="B3" s="440"/>
      <c r="C3" s="20">
        <v>2</v>
      </c>
      <c r="D3" s="21">
        <v>3</v>
      </c>
      <c r="E3" s="22">
        <v>4</v>
      </c>
      <c r="F3" s="21">
        <v>5</v>
      </c>
      <c r="G3" s="23">
        <v>6</v>
      </c>
      <c r="H3" s="24">
        <v>7</v>
      </c>
      <c r="I3" s="25">
        <v>8</v>
      </c>
      <c r="J3" s="20">
        <v>9</v>
      </c>
      <c r="K3" s="26">
        <v>10</v>
      </c>
      <c r="L3" s="27">
        <v>11</v>
      </c>
    </row>
    <row r="4" spans="1:12" s="3" customFormat="1" x14ac:dyDescent="0.25">
      <c r="A4" s="28"/>
      <c r="B4" s="29"/>
      <c r="C4" s="29" t="s">
        <v>62</v>
      </c>
      <c r="D4" s="30"/>
      <c r="E4" s="31"/>
      <c r="F4" s="30"/>
      <c r="G4" s="32"/>
      <c r="H4" s="310"/>
      <c r="I4" s="311"/>
      <c r="J4" s="312"/>
      <c r="K4" s="313"/>
      <c r="L4" s="33"/>
    </row>
    <row r="5" spans="1:12" s="3" customFormat="1" x14ac:dyDescent="0.25">
      <c r="A5" s="28"/>
      <c r="B5" s="29"/>
      <c r="C5" s="29"/>
      <c r="D5" s="30"/>
      <c r="E5" s="31"/>
      <c r="F5" s="30"/>
      <c r="G5" s="32"/>
      <c r="H5" s="310"/>
      <c r="I5" s="311"/>
      <c r="J5" s="312"/>
      <c r="K5" s="313"/>
      <c r="L5" s="33"/>
    </row>
    <row r="6" spans="1:12" s="3" customFormat="1" x14ac:dyDescent="0.25">
      <c r="A6" s="28"/>
      <c r="B6" s="29"/>
      <c r="C6" s="29" t="s">
        <v>63</v>
      </c>
      <c r="D6" s="30"/>
      <c r="E6" s="31"/>
      <c r="F6" s="30"/>
      <c r="G6" s="32"/>
      <c r="H6" s="310"/>
      <c r="I6" s="311"/>
      <c r="J6" s="312"/>
      <c r="K6" s="313"/>
      <c r="L6" s="33"/>
    </row>
    <row r="7" spans="1:12" s="3" customFormat="1" x14ac:dyDescent="0.25">
      <c r="A7" s="28"/>
      <c r="B7" s="29"/>
      <c r="C7" s="29" t="s">
        <v>64</v>
      </c>
      <c r="D7" s="30"/>
      <c r="E7" s="31"/>
      <c r="F7" s="30"/>
      <c r="G7" s="32"/>
      <c r="H7" s="310"/>
      <c r="I7" s="311"/>
      <c r="J7" s="312"/>
      <c r="K7" s="313"/>
      <c r="L7" s="33"/>
    </row>
    <row r="8" spans="1:12" s="3" customFormat="1" x14ac:dyDescent="0.25">
      <c r="A8" s="28"/>
      <c r="B8" s="29"/>
      <c r="C8" s="29" t="s">
        <v>65</v>
      </c>
      <c r="D8" s="30"/>
      <c r="E8" s="31"/>
      <c r="F8" s="30"/>
      <c r="G8" s="32"/>
      <c r="H8" s="310"/>
      <c r="I8" s="311"/>
      <c r="J8" s="312"/>
      <c r="K8" s="313"/>
      <c r="L8" s="33"/>
    </row>
    <row r="9" spans="1:12" s="3" customFormat="1" x14ac:dyDescent="0.25">
      <c r="A9" s="34"/>
      <c r="B9" s="35"/>
      <c r="C9" s="35"/>
      <c r="D9" s="36"/>
      <c r="E9" s="37"/>
      <c r="F9" s="38"/>
      <c r="G9" s="35"/>
      <c r="H9" s="314"/>
      <c r="I9" s="315"/>
      <c r="J9" s="316"/>
      <c r="K9" s="317"/>
      <c r="L9" s="39"/>
    </row>
    <row r="10" spans="1:12" s="3" customFormat="1" x14ac:dyDescent="0.25">
      <c r="A10" s="40"/>
      <c r="B10" s="41"/>
      <c r="C10" s="42" t="s">
        <v>66</v>
      </c>
      <c r="D10" s="43"/>
      <c r="E10" s="44"/>
      <c r="F10" s="45"/>
      <c r="G10" s="46"/>
      <c r="H10" s="318"/>
      <c r="I10" s="318"/>
      <c r="J10" s="319"/>
      <c r="K10" s="320"/>
      <c r="L10" s="39"/>
    </row>
    <row r="11" spans="1:12" s="3" customFormat="1" ht="25.5" x14ac:dyDescent="0.25">
      <c r="A11" s="40">
        <v>1</v>
      </c>
      <c r="B11" s="41">
        <v>1</v>
      </c>
      <c r="C11" s="47" t="s">
        <v>67</v>
      </c>
      <c r="D11" s="48" t="s">
        <v>68</v>
      </c>
      <c r="E11" s="48" t="s">
        <v>12</v>
      </c>
      <c r="F11" s="49">
        <v>1</v>
      </c>
      <c r="G11" s="44"/>
      <c r="H11" s="318"/>
      <c r="I11" s="318"/>
      <c r="J11" s="319">
        <f t="shared" ref="J11:J23" si="0">F11*H11</f>
        <v>0</v>
      </c>
      <c r="K11" s="320">
        <f t="shared" ref="K11:K23" si="1">F11*I11</f>
        <v>0</v>
      </c>
      <c r="L11" s="39"/>
    </row>
    <row r="12" spans="1:12" s="3" customFormat="1" x14ac:dyDescent="0.25">
      <c r="A12" s="40">
        <v>1</v>
      </c>
      <c r="B12" s="41">
        <v>2</v>
      </c>
      <c r="C12" s="50" t="s">
        <v>69</v>
      </c>
      <c r="D12" s="51" t="s">
        <v>70</v>
      </c>
      <c r="E12" s="49" t="s">
        <v>12</v>
      </c>
      <c r="F12" s="49">
        <v>2</v>
      </c>
      <c r="G12" s="44"/>
      <c r="H12" s="318"/>
      <c r="I12" s="318"/>
      <c r="J12" s="319">
        <f t="shared" si="0"/>
        <v>0</v>
      </c>
      <c r="K12" s="320">
        <f t="shared" si="1"/>
        <v>0</v>
      </c>
      <c r="L12" s="39"/>
    </row>
    <row r="13" spans="1:12" s="3" customFormat="1" x14ac:dyDescent="0.25">
      <c r="A13" s="40">
        <v>1</v>
      </c>
      <c r="B13" s="41">
        <v>3</v>
      </c>
      <c r="C13" s="50" t="s">
        <v>71</v>
      </c>
      <c r="D13" s="48" t="s">
        <v>72</v>
      </c>
      <c r="E13" s="49" t="s">
        <v>12</v>
      </c>
      <c r="F13" s="49">
        <v>2</v>
      </c>
      <c r="G13" s="46"/>
      <c r="H13" s="318"/>
      <c r="I13" s="318"/>
      <c r="J13" s="319">
        <f t="shared" si="0"/>
        <v>0</v>
      </c>
      <c r="K13" s="320">
        <f t="shared" si="1"/>
        <v>0</v>
      </c>
      <c r="L13" s="39"/>
    </row>
    <row r="14" spans="1:12" s="3" customFormat="1" x14ac:dyDescent="0.25">
      <c r="A14" s="40">
        <v>1</v>
      </c>
      <c r="B14" s="41">
        <v>4</v>
      </c>
      <c r="C14" s="50" t="s">
        <v>73</v>
      </c>
      <c r="D14" s="48" t="s">
        <v>74</v>
      </c>
      <c r="E14" s="48" t="s">
        <v>12</v>
      </c>
      <c r="F14" s="49">
        <v>2</v>
      </c>
      <c r="G14" s="46"/>
      <c r="H14" s="318"/>
      <c r="I14" s="318"/>
      <c r="J14" s="319">
        <f t="shared" si="0"/>
        <v>0</v>
      </c>
      <c r="K14" s="320">
        <f t="shared" si="1"/>
        <v>0</v>
      </c>
      <c r="L14" s="39"/>
    </row>
    <row r="15" spans="1:12" s="3" customFormat="1" ht="25.5" x14ac:dyDescent="0.25">
      <c r="A15" s="40">
        <v>1</v>
      </c>
      <c r="B15" s="41">
        <v>5</v>
      </c>
      <c r="C15" s="52" t="s">
        <v>75</v>
      </c>
      <c r="D15" s="36" t="s">
        <v>76</v>
      </c>
      <c r="E15" s="48" t="s">
        <v>12</v>
      </c>
      <c r="F15" s="48">
        <v>3</v>
      </c>
      <c r="G15" s="53"/>
      <c r="H15" s="321"/>
      <c r="I15" s="321"/>
      <c r="J15" s="321">
        <f t="shared" si="0"/>
        <v>0</v>
      </c>
      <c r="K15" s="322">
        <f t="shared" si="1"/>
        <v>0</v>
      </c>
      <c r="L15" s="39"/>
    </row>
    <row r="16" spans="1:12" s="3" customFormat="1" ht="25.5" x14ac:dyDescent="0.25">
      <c r="A16" s="40">
        <v>1</v>
      </c>
      <c r="B16" s="41">
        <v>6</v>
      </c>
      <c r="C16" s="52" t="s">
        <v>77</v>
      </c>
      <c r="D16" s="43" t="s">
        <v>78</v>
      </c>
      <c r="E16" s="43" t="s">
        <v>12</v>
      </c>
      <c r="F16" s="44">
        <v>1</v>
      </c>
      <c r="G16" s="54"/>
      <c r="H16" s="318"/>
      <c r="I16" s="318"/>
      <c r="J16" s="323">
        <f t="shared" si="0"/>
        <v>0</v>
      </c>
      <c r="K16" s="322">
        <f t="shared" si="1"/>
        <v>0</v>
      </c>
      <c r="L16" s="39"/>
    </row>
    <row r="17" spans="1:12" s="3" customFormat="1" x14ac:dyDescent="0.25">
      <c r="A17" s="34">
        <v>1</v>
      </c>
      <c r="B17" s="41">
        <v>7</v>
      </c>
      <c r="C17" s="55" t="s">
        <v>79</v>
      </c>
      <c r="D17" s="56" t="s">
        <v>80</v>
      </c>
      <c r="E17" s="57" t="s">
        <v>12</v>
      </c>
      <c r="F17" s="44">
        <v>4</v>
      </c>
      <c r="G17" s="37"/>
      <c r="H17" s="318"/>
      <c r="I17" s="318"/>
      <c r="J17" s="324">
        <f t="shared" si="0"/>
        <v>0</v>
      </c>
      <c r="K17" s="317">
        <f t="shared" si="1"/>
        <v>0</v>
      </c>
      <c r="L17" s="39"/>
    </row>
    <row r="18" spans="1:12" s="3" customFormat="1" ht="25.5" x14ac:dyDescent="0.25">
      <c r="A18" s="34">
        <v>1</v>
      </c>
      <c r="B18" s="41">
        <v>8</v>
      </c>
      <c r="C18" s="52" t="s">
        <v>81</v>
      </c>
      <c r="D18" s="56" t="s">
        <v>82</v>
      </c>
      <c r="E18" s="58" t="s">
        <v>12</v>
      </c>
      <c r="F18" s="44">
        <v>5</v>
      </c>
      <c r="G18" s="58"/>
      <c r="H18" s="318"/>
      <c r="I18" s="318"/>
      <c r="J18" s="322">
        <f t="shared" si="0"/>
        <v>0</v>
      </c>
      <c r="K18" s="317">
        <f t="shared" si="1"/>
        <v>0</v>
      </c>
      <c r="L18" s="39"/>
    </row>
    <row r="19" spans="1:12" s="3" customFormat="1" ht="30" x14ac:dyDescent="0.25">
      <c r="A19" s="34">
        <v>1</v>
      </c>
      <c r="B19" s="41">
        <v>9</v>
      </c>
      <c r="C19" s="59" t="s">
        <v>83</v>
      </c>
      <c r="D19" s="56" t="s">
        <v>82</v>
      </c>
      <c r="E19" s="58" t="s">
        <v>12</v>
      </c>
      <c r="F19" s="44">
        <v>3</v>
      </c>
      <c r="G19" s="37"/>
      <c r="H19" s="318"/>
      <c r="I19" s="318"/>
      <c r="J19" s="322">
        <f t="shared" si="0"/>
        <v>0</v>
      </c>
      <c r="K19" s="317">
        <f t="shared" si="1"/>
        <v>0</v>
      </c>
      <c r="L19" s="39"/>
    </row>
    <row r="20" spans="1:12" s="3" customFormat="1" x14ac:dyDescent="0.25">
      <c r="A20" s="34">
        <v>1</v>
      </c>
      <c r="B20" s="41">
        <v>10</v>
      </c>
      <c r="C20" s="55" t="s">
        <v>84</v>
      </c>
      <c r="D20" s="43" t="s">
        <v>70</v>
      </c>
      <c r="E20" s="58" t="s">
        <v>12</v>
      </c>
      <c r="F20" s="44">
        <v>2</v>
      </c>
      <c r="G20" s="37"/>
      <c r="H20" s="318"/>
      <c r="I20" s="318"/>
      <c r="J20" s="324">
        <f t="shared" si="0"/>
        <v>0</v>
      </c>
      <c r="K20" s="317">
        <f t="shared" si="1"/>
        <v>0</v>
      </c>
      <c r="L20" s="39"/>
    </row>
    <row r="21" spans="1:12" s="3" customFormat="1" x14ac:dyDescent="0.25">
      <c r="A21" s="34">
        <v>1</v>
      </c>
      <c r="B21" s="41">
        <v>11</v>
      </c>
      <c r="C21" s="55" t="s">
        <v>85</v>
      </c>
      <c r="D21" s="43" t="s">
        <v>86</v>
      </c>
      <c r="E21" s="58" t="s">
        <v>0</v>
      </c>
      <c r="F21" s="44">
        <v>7</v>
      </c>
      <c r="G21" s="37"/>
      <c r="H21" s="318"/>
      <c r="I21" s="318"/>
      <c r="J21" s="324">
        <f t="shared" si="0"/>
        <v>0</v>
      </c>
      <c r="K21" s="317">
        <f t="shared" si="1"/>
        <v>0</v>
      </c>
      <c r="L21" s="39"/>
    </row>
    <row r="22" spans="1:12" s="3" customFormat="1" x14ac:dyDescent="0.25">
      <c r="A22" s="34">
        <v>1</v>
      </c>
      <c r="B22" s="41">
        <v>12</v>
      </c>
      <c r="C22" s="59" t="s">
        <v>87</v>
      </c>
      <c r="D22" s="43" t="s">
        <v>88</v>
      </c>
      <c r="E22" s="58" t="s">
        <v>0</v>
      </c>
      <c r="F22" s="44">
        <v>4</v>
      </c>
      <c r="G22" s="37"/>
      <c r="H22" s="318"/>
      <c r="I22" s="318"/>
      <c r="J22" s="324">
        <f t="shared" si="0"/>
        <v>0</v>
      </c>
      <c r="K22" s="317">
        <f t="shared" si="1"/>
        <v>0</v>
      </c>
      <c r="L22" s="39"/>
    </row>
    <row r="23" spans="1:12" s="3" customFormat="1" ht="24" x14ac:dyDescent="0.25">
      <c r="A23" s="34">
        <v>1</v>
      </c>
      <c r="B23" s="41">
        <v>13</v>
      </c>
      <c r="C23" s="55" t="s">
        <v>89</v>
      </c>
      <c r="D23" s="57" t="s">
        <v>90</v>
      </c>
      <c r="E23" s="57" t="s">
        <v>0</v>
      </c>
      <c r="F23" s="44">
        <v>64</v>
      </c>
      <c r="G23" s="60"/>
      <c r="H23" s="318"/>
      <c r="I23" s="318"/>
      <c r="J23" s="324">
        <f t="shared" si="0"/>
        <v>0</v>
      </c>
      <c r="K23" s="317">
        <f t="shared" si="1"/>
        <v>0</v>
      </c>
      <c r="L23" s="39"/>
    </row>
    <row r="24" spans="1:12" s="3" customFormat="1" x14ac:dyDescent="0.25">
      <c r="A24" s="34"/>
      <c r="B24" s="41"/>
      <c r="C24" s="55"/>
      <c r="D24" s="57"/>
      <c r="E24" s="57"/>
      <c r="F24" s="44"/>
      <c r="G24" s="60"/>
      <c r="H24" s="318"/>
      <c r="I24" s="318"/>
      <c r="J24" s="324"/>
      <c r="K24" s="317"/>
      <c r="L24" s="39"/>
    </row>
    <row r="25" spans="1:12" s="3" customFormat="1" x14ac:dyDescent="0.25">
      <c r="A25" s="34"/>
      <c r="B25" s="41"/>
      <c r="C25" s="42" t="s">
        <v>91</v>
      </c>
      <c r="D25" s="57"/>
      <c r="E25" s="57"/>
      <c r="F25" s="44"/>
      <c r="G25" s="60"/>
      <c r="H25" s="318"/>
      <c r="I25" s="318"/>
      <c r="J25" s="324"/>
      <c r="K25" s="317"/>
      <c r="L25" s="39"/>
    </row>
    <row r="26" spans="1:12" s="3" customFormat="1" ht="25.5" x14ac:dyDescent="0.25">
      <c r="A26" s="34">
        <v>2</v>
      </c>
      <c r="B26" s="41">
        <v>1</v>
      </c>
      <c r="C26" s="47" t="s">
        <v>67</v>
      </c>
      <c r="D26" s="48" t="s">
        <v>68</v>
      </c>
      <c r="E26" s="48" t="s">
        <v>12</v>
      </c>
      <c r="F26" s="49">
        <v>1</v>
      </c>
      <c r="G26" s="44"/>
      <c r="H26" s="318"/>
      <c r="I26" s="318"/>
      <c r="J26" s="319">
        <f t="shared" ref="J26:J36" si="2">F26*H26</f>
        <v>0</v>
      </c>
      <c r="K26" s="320">
        <f t="shared" ref="K26:K36" si="3">F26*I26</f>
        <v>0</v>
      </c>
      <c r="L26" s="39"/>
    </row>
    <row r="27" spans="1:12" s="3" customFormat="1" x14ac:dyDescent="0.25">
      <c r="A27" s="34">
        <v>2</v>
      </c>
      <c r="B27" s="41">
        <v>2</v>
      </c>
      <c r="C27" s="50" t="s">
        <v>69</v>
      </c>
      <c r="D27" s="51" t="s">
        <v>70</v>
      </c>
      <c r="E27" s="49" t="s">
        <v>12</v>
      </c>
      <c r="F27" s="49">
        <v>2</v>
      </c>
      <c r="G27" s="44"/>
      <c r="H27" s="318"/>
      <c r="I27" s="318"/>
      <c r="J27" s="319">
        <f t="shared" si="2"/>
        <v>0</v>
      </c>
      <c r="K27" s="320">
        <f t="shared" si="3"/>
        <v>0</v>
      </c>
      <c r="L27" s="39"/>
    </row>
    <row r="28" spans="1:12" s="3" customFormat="1" x14ac:dyDescent="0.25">
      <c r="A28" s="34">
        <v>2</v>
      </c>
      <c r="B28" s="41">
        <v>3</v>
      </c>
      <c r="C28" s="50" t="s">
        <v>71</v>
      </c>
      <c r="D28" s="48" t="s">
        <v>72</v>
      </c>
      <c r="E28" s="49" t="s">
        <v>12</v>
      </c>
      <c r="F28" s="49">
        <v>2</v>
      </c>
      <c r="G28" s="46"/>
      <c r="H28" s="318"/>
      <c r="I28" s="318"/>
      <c r="J28" s="319">
        <f t="shared" si="2"/>
        <v>0</v>
      </c>
      <c r="K28" s="320">
        <f t="shared" si="3"/>
        <v>0</v>
      </c>
      <c r="L28" s="39"/>
    </row>
    <row r="29" spans="1:12" s="3" customFormat="1" x14ac:dyDescent="0.25">
      <c r="A29" s="34">
        <v>2</v>
      </c>
      <c r="B29" s="41">
        <v>4</v>
      </c>
      <c r="C29" s="55" t="s">
        <v>79</v>
      </c>
      <c r="D29" s="56" t="s">
        <v>80</v>
      </c>
      <c r="E29" s="57" t="s">
        <v>12</v>
      </c>
      <c r="F29" s="44">
        <v>4</v>
      </c>
      <c r="G29" s="37"/>
      <c r="H29" s="318"/>
      <c r="I29" s="318"/>
      <c r="J29" s="324">
        <f t="shared" si="2"/>
        <v>0</v>
      </c>
      <c r="K29" s="317">
        <f t="shared" si="3"/>
        <v>0</v>
      </c>
      <c r="L29" s="39"/>
    </row>
    <row r="30" spans="1:12" s="3" customFormat="1" ht="25.5" x14ac:dyDescent="0.25">
      <c r="A30" s="34">
        <v>2</v>
      </c>
      <c r="B30" s="41">
        <v>5</v>
      </c>
      <c r="C30" s="52" t="s">
        <v>92</v>
      </c>
      <c r="D30" s="56" t="s">
        <v>82</v>
      </c>
      <c r="E30" s="58" t="s">
        <v>12</v>
      </c>
      <c r="F30" s="44">
        <v>4</v>
      </c>
      <c r="G30" s="58"/>
      <c r="H30" s="318"/>
      <c r="I30" s="318"/>
      <c r="J30" s="322">
        <f t="shared" si="2"/>
        <v>0</v>
      </c>
      <c r="K30" s="317">
        <f t="shared" si="3"/>
        <v>0</v>
      </c>
      <c r="L30" s="39"/>
    </row>
    <row r="31" spans="1:12" s="3" customFormat="1" ht="30" x14ac:dyDescent="0.25">
      <c r="A31" s="34">
        <v>2</v>
      </c>
      <c r="B31" s="41">
        <v>6</v>
      </c>
      <c r="C31" s="59" t="s">
        <v>93</v>
      </c>
      <c r="D31" s="56" t="s">
        <v>82</v>
      </c>
      <c r="E31" s="58" t="s">
        <v>12</v>
      </c>
      <c r="F31" s="44">
        <v>4</v>
      </c>
      <c r="G31" s="37"/>
      <c r="H31" s="318"/>
      <c r="I31" s="318"/>
      <c r="J31" s="322">
        <f t="shared" si="2"/>
        <v>0</v>
      </c>
      <c r="K31" s="317">
        <f t="shared" si="3"/>
        <v>0</v>
      </c>
      <c r="L31" s="39"/>
    </row>
    <row r="32" spans="1:12" s="3" customFormat="1" x14ac:dyDescent="0.25">
      <c r="A32" s="34">
        <v>2</v>
      </c>
      <c r="B32" s="41">
        <v>7</v>
      </c>
      <c r="C32" s="59" t="s">
        <v>87</v>
      </c>
      <c r="D32" s="43" t="s">
        <v>88</v>
      </c>
      <c r="E32" s="58" t="s">
        <v>0</v>
      </c>
      <c r="F32" s="44">
        <v>4</v>
      </c>
      <c r="G32" s="37"/>
      <c r="H32" s="318"/>
      <c r="I32" s="318"/>
      <c r="J32" s="324">
        <f t="shared" si="2"/>
        <v>0</v>
      </c>
      <c r="K32" s="317">
        <f t="shared" si="3"/>
        <v>0</v>
      </c>
      <c r="L32" s="39"/>
    </row>
    <row r="33" spans="1:12" s="3" customFormat="1" x14ac:dyDescent="0.25">
      <c r="A33" s="34">
        <v>2</v>
      </c>
      <c r="B33" s="41">
        <v>8</v>
      </c>
      <c r="C33" s="55" t="s">
        <v>84</v>
      </c>
      <c r="D33" s="43" t="s">
        <v>70</v>
      </c>
      <c r="E33" s="58" t="s">
        <v>12</v>
      </c>
      <c r="F33" s="44">
        <v>2</v>
      </c>
      <c r="G33" s="37"/>
      <c r="H33" s="318"/>
      <c r="I33" s="318"/>
      <c r="J33" s="324">
        <f t="shared" si="2"/>
        <v>0</v>
      </c>
      <c r="K33" s="317">
        <f t="shared" si="3"/>
        <v>0</v>
      </c>
      <c r="L33" s="39"/>
    </row>
    <row r="34" spans="1:12" s="3" customFormat="1" x14ac:dyDescent="0.25">
      <c r="A34" s="34">
        <v>2</v>
      </c>
      <c r="B34" s="41">
        <v>9</v>
      </c>
      <c r="C34" s="55" t="s">
        <v>85</v>
      </c>
      <c r="D34" s="43" t="s">
        <v>86</v>
      </c>
      <c r="E34" s="58" t="s">
        <v>0</v>
      </c>
      <c r="F34" s="44">
        <v>3</v>
      </c>
      <c r="G34" s="37"/>
      <c r="H34" s="318"/>
      <c r="I34" s="318"/>
      <c r="J34" s="324">
        <f t="shared" si="2"/>
        <v>0</v>
      </c>
      <c r="K34" s="317">
        <f t="shared" si="3"/>
        <v>0</v>
      </c>
      <c r="L34" s="39"/>
    </row>
    <row r="35" spans="1:12" s="3" customFormat="1" x14ac:dyDescent="0.25">
      <c r="A35" s="34">
        <v>2</v>
      </c>
      <c r="B35" s="41">
        <v>10</v>
      </c>
      <c r="C35" s="59" t="s">
        <v>94</v>
      </c>
      <c r="D35" s="43" t="s">
        <v>86</v>
      </c>
      <c r="E35" s="58" t="s">
        <v>0</v>
      </c>
      <c r="F35" s="44">
        <v>18</v>
      </c>
      <c r="G35" s="46"/>
      <c r="H35" s="318"/>
      <c r="I35" s="318"/>
      <c r="J35" s="319">
        <f t="shared" si="2"/>
        <v>0</v>
      </c>
      <c r="K35" s="320">
        <f t="shared" si="3"/>
        <v>0</v>
      </c>
      <c r="L35" s="39"/>
    </row>
    <row r="36" spans="1:12" s="3" customFormat="1" ht="24" x14ac:dyDescent="0.25">
      <c r="A36" s="34">
        <v>2</v>
      </c>
      <c r="B36" s="41">
        <v>11</v>
      </c>
      <c r="C36" s="55" t="s">
        <v>95</v>
      </c>
      <c r="D36" s="57" t="s">
        <v>96</v>
      </c>
      <c r="E36" s="57" t="s">
        <v>0</v>
      </c>
      <c r="F36" s="44">
        <v>43</v>
      </c>
      <c r="G36" s="46"/>
      <c r="H36" s="318"/>
      <c r="I36" s="318"/>
      <c r="J36" s="319">
        <f t="shared" si="2"/>
        <v>0</v>
      </c>
      <c r="K36" s="320">
        <f t="shared" si="3"/>
        <v>0</v>
      </c>
      <c r="L36" s="39"/>
    </row>
    <row r="37" spans="1:12" s="3" customFormat="1" x14ac:dyDescent="0.25">
      <c r="A37" s="34"/>
      <c r="B37" s="41"/>
      <c r="C37" s="50"/>
      <c r="D37" s="48"/>
      <c r="E37" s="48"/>
      <c r="F37" s="49"/>
      <c r="G37" s="46"/>
      <c r="H37" s="318"/>
      <c r="I37" s="318"/>
      <c r="J37" s="319"/>
      <c r="K37" s="320"/>
      <c r="L37" s="39"/>
    </row>
    <row r="38" spans="1:12" s="3" customFormat="1" x14ac:dyDescent="0.25">
      <c r="A38" s="34"/>
      <c r="B38" s="41"/>
      <c r="C38" s="50"/>
      <c r="D38" s="48"/>
      <c r="E38" s="48"/>
      <c r="F38" s="49"/>
      <c r="G38" s="46"/>
      <c r="H38" s="318"/>
      <c r="I38" s="318"/>
      <c r="J38" s="319"/>
      <c r="K38" s="320"/>
      <c r="L38" s="39"/>
    </row>
    <row r="39" spans="1:12" s="3" customFormat="1" x14ac:dyDescent="0.25">
      <c r="A39" s="34"/>
      <c r="B39" s="41"/>
      <c r="C39" s="55"/>
      <c r="D39" s="57"/>
      <c r="E39" s="57"/>
      <c r="F39" s="44"/>
      <c r="G39" s="60"/>
      <c r="H39" s="318"/>
      <c r="I39" s="318"/>
      <c r="J39" s="324"/>
      <c r="K39" s="317"/>
      <c r="L39" s="39"/>
    </row>
    <row r="40" spans="1:12" s="3" customFormat="1" x14ac:dyDescent="0.25">
      <c r="A40" s="34"/>
      <c r="B40" s="41"/>
      <c r="C40" s="42" t="s">
        <v>97</v>
      </c>
      <c r="D40" s="57"/>
      <c r="E40" s="57"/>
      <c r="F40" s="44"/>
      <c r="G40" s="60"/>
      <c r="H40" s="318"/>
      <c r="I40" s="318"/>
      <c r="J40" s="324"/>
      <c r="K40" s="317"/>
      <c r="L40" s="39"/>
    </row>
    <row r="41" spans="1:12" s="3" customFormat="1" x14ac:dyDescent="0.25">
      <c r="A41" s="34">
        <v>3</v>
      </c>
      <c r="B41" s="41">
        <v>1</v>
      </c>
      <c r="C41" s="50" t="s">
        <v>71</v>
      </c>
      <c r="D41" s="48" t="s">
        <v>98</v>
      </c>
      <c r="E41" s="44" t="s">
        <v>12</v>
      </c>
      <c r="F41" s="44">
        <v>1</v>
      </c>
      <c r="G41" s="60"/>
      <c r="H41" s="318"/>
      <c r="I41" s="318"/>
      <c r="J41" s="324">
        <f>F41*H41</f>
        <v>0</v>
      </c>
      <c r="K41" s="317">
        <f>F41*I41</f>
        <v>0</v>
      </c>
      <c r="L41" s="39"/>
    </row>
    <row r="42" spans="1:12" s="3" customFormat="1" x14ac:dyDescent="0.25">
      <c r="A42" s="34">
        <v>3</v>
      </c>
      <c r="B42" s="41">
        <v>2</v>
      </c>
      <c r="C42" s="59" t="s">
        <v>94</v>
      </c>
      <c r="D42" s="43" t="s">
        <v>88</v>
      </c>
      <c r="E42" s="44" t="s">
        <v>0</v>
      </c>
      <c r="F42" s="45">
        <v>14</v>
      </c>
      <c r="G42" s="60"/>
      <c r="H42" s="318"/>
      <c r="I42" s="318"/>
      <c r="J42" s="324">
        <f>F42*H42</f>
        <v>0</v>
      </c>
      <c r="K42" s="317">
        <f>F42*I42</f>
        <v>0</v>
      </c>
      <c r="L42" s="39"/>
    </row>
    <row r="43" spans="1:12" s="3" customFormat="1" x14ac:dyDescent="0.25">
      <c r="A43" s="61"/>
      <c r="B43" s="41"/>
      <c r="C43" s="59"/>
      <c r="D43" s="43"/>
      <c r="E43" s="57"/>
      <c r="F43" s="44"/>
      <c r="G43" s="62"/>
      <c r="H43" s="318"/>
      <c r="I43" s="318"/>
      <c r="J43" s="325"/>
      <c r="K43" s="326"/>
      <c r="L43" s="39"/>
    </row>
    <row r="44" spans="1:12" s="3" customFormat="1" x14ac:dyDescent="0.25">
      <c r="A44" s="34"/>
      <c r="B44" s="41"/>
      <c r="C44" s="42" t="s">
        <v>99</v>
      </c>
      <c r="D44" s="57"/>
      <c r="E44" s="57"/>
      <c r="F44" s="44"/>
      <c r="G44" s="60"/>
      <c r="H44" s="318"/>
      <c r="I44" s="318"/>
      <c r="J44" s="324"/>
      <c r="K44" s="317"/>
      <c r="L44" s="39"/>
    </row>
    <row r="45" spans="1:12" s="3" customFormat="1" ht="60" x14ac:dyDescent="0.25">
      <c r="A45" s="34">
        <v>4</v>
      </c>
      <c r="B45" s="41">
        <v>1</v>
      </c>
      <c r="C45" s="55" t="s">
        <v>100</v>
      </c>
      <c r="D45" s="43" t="s">
        <v>101</v>
      </c>
      <c r="E45" s="57" t="s">
        <v>12</v>
      </c>
      <c r="F45" s="44">
        <v>1</v>
      </c>
      <c r="G45" s="60"/>
      <c r="H45" s="318"/>
      <c r="I45" s="318"/>
      <c r="J45" s="324">
        <f>F45*H45</f>
        <v>0</v>
      </c>
      <c r="K45" s="317">
        <f>F45*I45</f>
        <v>0</v>
      </c>
      <c r="L45" s="39"/>
    </row>
    <row r="46" spans="1:12" s="3" customFormat="1" ht="25.5" x14ac:dyDescent="0.25">
      <c r="A46" s="34">
        <v>4</v>
      </c>
      <c r="B46" s="41">
        <v>2</v>
      </c>
      <c r="C46" s="52" t="s">
        <v>75</v>
      </c>
      <c r="D46" s="43" t="s">
        <v>102</v>
      </c>
      <c r="E46" s="57" t="s">
        <v>12</v>
      </c>
      <c r="F46" s="44">
        <v>3</v>
      </c>
      <c r="G46" s="60"/>
      <c r="H46" s="318"/>
      <c r="I46" s="318"/>
      <c r="J46" s="324">
        <f>F46*H46</f>
        <v>0</v>
      </c>
      <c r="K46" s="317">
        <f>F46*I46</f>
        <v>0</v>
      </c>
      <c r="L46" s="39"/>
    </row>
    <row r="47" spans="1:12" s="3" customFormat="1" x14ac:dyDescent="0.25">
      <c r="A47" s="34">
        <v>4</v>
      </c>
      <c r="B47" s="41">
        <v>3</v>
      </c>
      <c r="C47" s="59" t="s">
        <v>103</v>
      </c>
      <c r="D47" s="43" t="s">
        <v>86</v>
      </c>
      <c r="E47" s="58" t="s">
        <v>0</v>
      </c>
      <c r="F47" s="44">
        <v>11</v>
      </c>
      <c r="G47" s="60"/>
      <c r="H47" s="318"/>
      <c r="I47" s="318"/>
      <c r="J47" s="324">
        <f>F47*H47</f>
        <v>0</v>
      </c>
      <c r="K47" s="317">
        <f>F47*I47</f>
        <v>0</v>
      </c>
      <c r="L47" s="39"/>
    </row>
    <row r="48" spans="1:12" s="3" customFormat="1" x14ac:dyDescent="0.25">
      <c r="A48" s="34">
        <v>4</v>
      </c>
      <c r="B48" s="41">
        <v>4</v>
      </c>
      <c r="C48" s="59" t="s">
        <v>103</v>
      </c>
      <c r="D48" s="43" t="s">
        <v>70</v>
      </c>
      <c r="E48" s="57" t="s">
        <v>0</v>
      </c>
      <c r="F48" s="44">
        <v>1</v>
      </c>
      <c r="G48" s="60"/>
      <c r="H48" s="318"/>
      <c r="I48" s="318"/>
      <c r="J48" s="324">
        <f>F48*H48</f>
        <v>0</v>
      </c>
      <c r="K48" s="317">
        <f>F48*I48</f>
        <v>0</v>
      </c>
      <c r="L48" s="39"/>
    </row>
    <row r="49" spans="1:12" s="3" customFormat="1" x14ac:dyDescent="0.25">
      <c r="A49" s="34">
        <v>4</v>
      </c>
      <c r="B49" s="41">
        <v>5</v>
      </c>
      <c r="C49" s="59" t="s">
        <v>104</v>
      </c>
      <c r="D49" s="43"/>
      <c r="E49" s="57"/>
      <c r="F49" s="44"/>
      <c r="G49" s="60"/>
      <c r="H49" s="318"/>
      <c r="I49" s="318"/>
      <c r="J49" s="324"/>
      <c r="K49" s="317"/>
      <c r="L49" s="39"/>
    </row>
    <row r="50" spans="1:12" s="63" customFormat="1" x14ac:dyDescent="0.25">
      <c r="A50" s="61"/>
      <c r="B50" s="41"/>
      <c r="C50" s="55"/>
      <c r="D50" s="57"/>
      <c r="E50" s="57"/>
      <c r="F50" s="44"/>
      <c r="G50" s="62"/>
      <c r="H50" s="318"/>
      <c r="I50" s="318"/>
      <c r="J50" s="325"/>
      <c r="K50" s="326"/>
      <c r="L50" s="39"/>
    </row>
    <row r="51" spans="1:12" s="3" customFormat="1" x14ac:dyDescent="0.25">
      <c r="A51" s="34"/>
      <c r="B51" s="41"/>
      <c r="C51" s="64" t="s">
        <v>105</v>
      </c>
      <c r="D51" s="65"/>
      <c r="E51" s="65"/>
      <c r="F51" s="66"/>
      <c r="G51" s="60"/>
      <c r="H51" s="318"/>
      <c r="I51" s="318"/>
      <c r="J51" s="324"/>
      <c r="K51" s="317"/>
      <c r="L51" s="39"/>
    </row>
    <row r="52" spans="1:12" s="3" customFormat="1" ht="25.5" x14ac:dyDescent="0.25">
      <c r="A52" s="34">
        <v>5</v>
      </c>
      <c r="B52" s="41">
        <v>1</v>
      </c>
      <c r="C52" s="67" t="s">
        <v>106</v>
      </c>
      <c r="D52" s="68" t="s">
        <v>107</v>
      </c>
      <c r="E52" s="69" t="s">
        <v>12</v>
      </c>
      <c r="F52" s="70">
        <v>1</v>
      </c>
      <c r="G52" s="60"/>
      <c r="H52" s="318"/>
      <c r="I52" s="318"/>
      <c r="J52" s="324">
        <f>F52*H52</f>
        <v>0</v>
      </c>
      <c r="K52" s="317">
        <f>F52*I52</f>
        <v>0</v>
      </c>
      <c r="L52" s="39"/>
    </row>
    <row r="53" spans="1:12" s="3" customFormat="1" x14ac:dyDescent="0.25">
      <c r="A53" s="34">
        <v>5</v>
      </c>
      <c r="B53" s="41">
        <v>2</v>
      </c>
      <c r="C53" s="59" t="s">
        <v>108</v>
      </c>
      <c r="D53" s="43" t="s">
        <v>109</v>
      </c>
      <c r="E53" s="57" t="s">
        <v>12</v>
      </c>
      <c r="F53" s="44">
        <v>1</v>
      </c>
      <c r="G53" s="60"/>
      <c r="H53" s="318"/>
      <c r="I53" s="318"/>
      <c r="J53" s="324">
        <f>F53*H53</f>
        <v>0</v>
      </c>
      <c r="K53" s="317">
        <f>F53*I53</f>
        <v>0</v>
      </c>
      <c r="L53" s="39"/>
    </row>
    <row r="54" spans="1:12" s="3" customFormat="1" ht="25.5" x14ac:dyDescent="0.25">
      <c r="A54" s="34">
        <v>5</v>
      </c>
      <c r="B54" s="41">
        <v>3</v>
      </c>
      <c r="C54" s="52" t="s">
        <v>75</v>
      </c>
      <c r="D54" s="43" t="s">
        <v>110</v>
      </c>
      <c r="E54" s="57" t="s">
        <v>12</v>
      </c>
      <c r="F54" s="44">
        <v>2</v>
      </c>
      <c r="G54" s="60"/>
      <c r="H54" s="318"/>
      <c r="I54" s="318"/>
      <c r="J54" s="324">
        <f>F54*H54</f>
        <v>0</v>
      </c>
      <c r="K54" s="317">
        <f>F54*I54</f>
        <v>0</v>
      </c>
      <c r="L54" s="39"/>
    </row>
    <row r="55" spans="1:12" s="3" customFormat="1" x14ac:dyDescent="0.25">
      <c r="A55" s="34">
        <v>5</v>
      </c>
      <c r="B55" s="41">
        <v>4</v>
      </c>
      <c r="C55" s="50" t="s">
        <v>71</v>
      </c>
      <c r="D55" s="48" t="s">
        <v>111</v>
      </c>
      <c r="E55" s="49" t="s">
        <v>12</v>
      </c>
      <c r="F55" s="49">
        <v>1</v>
      </c>
      <c r="G55" s="60"/>
      <c r="H55" s="318"/>
      <c r="I55" s="318"/>
      <c r="J55" s="324">
        <f>F55*H55</f>
        <v>0</v>
      </c>
      <c r="K55" s="317">
        <f>F55*I55</f>
        <v>0</v>
      </c>
      <c r="L55" s="39"/>
    </row>
    <row r="56" spans="1:12" s="3" customFormat="1" ht="24" x14ac:dyDescent="0.25">
      <c r="A56" s="34">
        <v>5</v>
      </c>
      <c r="B56" s="41">
        <v>5</v>
      </c>
      <c r="C56" s="55" t="s">
        <v>112</v>
      </c>
      <c r="D56" s="43" t="s">
        <v>113</v>
      </c>
      <c r="E56" s="57" t="s">
        <v>0</v>
      </c>
      <c r="F56" s="44">
        <v>1</v>
      </c>
      <c r="G56" s="60"/>
      <c r="H56" s="318"/>
      <c r="I56" s="318"/>
      <c r="J56" s="324">
        <f>F56*H56</f>
        <v>0</v>
      </c>
      <c r="K56" s="317">
        <f>F56*I56</f>
        <v>0</v>
      </c>
      <c r="L56" s="39"/>
    </row>
    <row r="57" spans="1:12" s="3" customFormat="1" x14ac:dyDescent="0.25">
      <c r="A57" s="34"/>
      <c r="B57" s="41"/>
      <c r="C57" s="59"/>
      <c r="D57" s="43"/>
      <c r="E57" s="57"/>
      <c r="F57" s="44"/>
      <c r="G57" s="60"/>
      <c r="H57" s="318"/>
      <c r="I57" s="318"/>
      <c r="J57" s="324"/>
      <c r="K57" s="317"/>
      <c r="L57" s="39"/>
    </row>
    <row r="58" spans="1:12" s="3" customFormat="1" x14ac:dyDescent="0.25">
      <c r="A58" s="34"/>
      <c r="B58" s="41"/>
      <c r="C58" s="55"/>
      <c r="D58" s="57"/>
      <c r="E58" s="57"/>
      <c r="F58" s="44"/>
      <c r="G58" s="60"/>
      <c r="H58" s="318"/>
      <c r="I58" s="318"/>
      <c r="J58" s="324"/>
      <c r="K58" s="317"/>
      <c r="L58" s="39"/>
    </row>
    <row r="59" spans="1:12" s="3" customFormat="1" x14ac:dyDescent="0.25">
      <c r="A59" s="34"/>
      <c r="B59" s="41"/>
      <c r="C59" s="42" t="s">
        <v>114</v>
      </c>
      <c r="D59" s="57"/>
      <c r="E59" s="57"/>
      <c r="F59" s="44"/>
      <c r="G59" s="60"/>
      <c r="H59" s="318"/>
      <c r="I59" s="318"/>
      <c r="J59" s="324"/>
      <c r="K59" s="317"/>
      <c r="L59" s="39"/>
    </row>
    <row r="60" spans="1:12" s="3" customFormat="1" ht="60" x14ac:dyDescent="0.25">
      <c r="A60" s="34">
        <v>6</v>
      </c>
      <c r="B60" s="41">
        <v>1</v>
      </c>
      <c r="C60" s="55" t="s">
        <v>115</v>
      </c>
      <c r="D60" s="43" t="s">
        <v>116</v>
      </c>
      <c r="E60" s="57" t="s">
        <v>12</v>
      </c>
      <c r="F60" s="44">
        <v>1</v>
      </c>
      <c r="G60" s="60"/>
      <c r="H60" s="318"/>
      <c r="I60" s="318"/>
      <c r="J60" s="324">
        <f>F60*H60</f>
        <v>0</v>
      </c>
      <c r="K60" s="317">
        <f>F60*I60</f>
        <v>0</v>
      </c>
      <c r="L60" s="39"/>
    </row>
    <row r="61" spans="1:12" s="3" customFormat="1" x14ac:dyDescent="0.25">
      <c r="A61" s="34"/>
      <c r="B61" s="41">
        <v>2</v>
      </c>
      <c r="C61" s="55" t="s">
        <v>117</v>
      </c>
      <c r="D61" s="43" t="s">
        <v>70</v>
      </c>
      <c r="E61" s="57" t="s">
        <v>12</v>
      </c>
      <c r="F61" s="44">
        <v>2</v>
      </c>
      <c r="G61" s="60"/>
      <c r="H61" s="318"/>
      <c r="I61" s="318"/>
      <c r="J61" s="324">
        <f>F61*H61</f>
        <v>0</v>
      </c>
      <c r="K61" s="317">
        <f>F61*I61</f>
        <v>0</v>
      </c>
      <c r="L61" s="39"/>
    </row>
    <row r="62" spans="1:12" s="3" customFormat="1" x14ac:dyDescent="0.25">
      <c r="A62" s="34">
        <v>6</v>
      </c>
      <c r="B62" s="41">
        <v>3</v>
      </c>
      <c r="C62" s="59" t="s">
        <v>87</v>
      </c>
      <c r="D62" s="43" t="s">
        <v>118</v>
      </c>
      <c r="E62" s="57" t="s">
        <v>0</v>
      </c>
      <c r="F62" s="44">
        <v>4</v>
      </c>
      <c r="G62" s="60"/>
      <c r="H62" s="318"/>
      <c r="I62" s="318"/>
      <c r="J62" s="324">
        <f>F62*H62</f>
        <v>0</v>
      </c>
      <c r="K62" s="317">
        <f>F62*I62</f>
        <v>0</v>
      </c>
      <c r="L62" s="39"/>
    </row>
    <row r="63" spans="1:12" s="3" customFormat="1" x14ac:dyDescent="0.25">
      <c r="A63" s="34">
        <v>6</v>
      </c>
      <c r="B63" s="41">
        <v>4</v>
      </c>
      <c r="C63" s="59" t="s">
        <v>103</v>
      </c>
      <c r="D63" s="43" t="s">
        <v>118</v>
      </c>
      <c r="E63" s="57" t="s">
        <v>0</v>
      </c>
      <c r="F63" s="44">
        <v>1</v>
      </c>
      <c r="G63" s="60"/>
      <c r="H63" s="318"/>
      <c r="I63" s="318"/>
      <c r="J63" s="324">
        <f>F63*H63</f>
        <v>0</v>
      </c>
      <c r="K63" s="317">
        <f>F63*I63</f>
        <v>0</v>
      </c>
      <c r="L63" s="39"/>
    </row>
    <row r="64" spans="1:12" s="3" customFormat="1" ht="24" x14ac:dyDescent="0.25">
      <c r="A64" s="34">
        <v>6</v>
      </c>
      <c r="B64" s="41">
        <v>5</v>
      </c>
      <c r="C64" s="55" t="s">
        <v>119</v>
      </c>
      <c r="D64" s="43" t="s">
        <v>120</v>
      </c>
      <c r="E64" s="57" t="s">
        <v>0</v>
      </c>
      <c r="F64" s="44">
        <v>4</v>
      </c>
      <c r="G64" s="60"/>
      <c r="H64" s="318"/>
      <c r="I64" s="318"/>
      <c r="J64" s="324">
        <f>F64*H64</f>
        <v>0</v>
      </c>
      <c r="K64" s="317">
        <f>F64*I64</f>
        <v>0</v>
      </c>
      <c r="L64" s="39"/>
    </row>
    <row r="65" spans="1:12" s="3" customFormat="1" x14ac:dyDescent="0.25">
      <c r="A65" s="34">
        <v>6</v>
      </c>
      <c r="B65" s="41">
        <v>6</v>
      </c>
      <c r="C65" s="59" t="s">
        <v>104</v>
      </c>
      <c r="D65" s="43"/>
      <c r="E65" s="57"/>
      <c r="F65" s="44"/>
      <c r="G65" s="60"/>
      <c r="H65" s="318"/>
      <c r="I65" s="318"/>
      <c r="J65" s="324"/>
      <c r="K65" s="317"/>
      <c r="L65" s="39"/>
    </row>
    <row r="66" spans="1:12" s="3" customFormat="1" x14ac:dyDescent="0.25">
      <c r="A66" s="34"/>
      <c r="B66" s="41"/>
      <c r="C66" s="59"/>
      <c r="D66" s="43"/>
      <c r="E66" s="57"/>
      <c r="F66" s="44"/>
      <c r="G66" s="60"/>
      <c r="H66" s="318"/>
      <c r="I66" s="318"/>
      <c r="J66" s="324"/>
      <c r="K66" s="317"/>
      <c r="L66" s="39"/>
    </row>
    <row r="67" spans="1:12" s="3" customFormat="1" x14ac:dyDescent="0.25">
      <c r="A67" s="34"/>
      <c r="B67" s="41"/>
      <c r="C67" s="42" t="s">
        <v>121</v>
      </c>
      <c r="D67" s="43"/>
      <c r="E67" s="57"/>
      <c r="F67" s="44"/>
      <c r="G67" s="60"/>
      <c r="H67" s="318"/>
      <c r="I67" s="318"/>
      <c r="J67" s="324"/>
      <c r="K67" s="317"/>
      <c r="L67" s="39"/>
    </row>
    <row r="68" spans="1:12" s="3" customFormat="1" ht="38.25" x14ac:dyDescent="0.25">
      <c r="A68" s="34">
        <v>7</v>
      </c>
      <c r="B68" s="41">
        <v>1</v>
      </c>
      <c r="C68" s="55" t="s">
        <v>122</v>
      </c>
      <c r="D68" s="43" t="s">
        <v>123</v>
      </c>
      <c r="E68" s="57" t="s">
        <v>12</v>
      </c>
      <c r="F68" s="44">
        <v>1</v>
      </c>
      <c r="G68" s="60"/>
      <c r="H68" s="321"/>
      <c r="I68" s="321"/>
      <c r="J68" s="324">
        <f t="shared" ref="J68:J74" si="4">F68*H68</f>
        <v>0</v>
      </c>
      <c r="K68" s="317">
        <f t="shared" ref="K68:K78" si="5">F68*I68</f>
        <v>0</v>
      </c>
      <c r="L68" s="39"/>
    </row>
    <row r="69" spans="1:12" s="3" customFormat="1" ht="30" x14ac:dyDescent="0.25">
      <c r="A69" s="34">
        <v>7</v>
      </c>
      <c r="B69" s="41">
        <v>2</v>
      </c>
      <c r="C69" s="50" t="s">
        <v>124</v>
      </c>
      <c r="D69" s="48" t="s">
        <v>125</v>
      </c>
      <c r="E69" s="57" t="s">
        <v>12</v>
      </c>
      <c r="F69" s="44">
        <v>1</v>
      </c>
      <c r="G69" s="60"/>
      <c r="H69" s="321"/>
      <c r="I69" s="321"/>
      <c r="J69" s="324">
        <f t="shared" si="4"/>
        <v>0</v>
      </c>
      <c r="K69" s="317">
        <f t="shared" si="5"/>
        <v>0</v>
      </c>
      <c r="L69" s="39"/>
    </row>
    <row r="70" spans="1:12" s="3" customFormat="1" ht="30" x14ac:dyDescent="0.25">
      <c r="A70" s="34">
        <v>7</v>
      </c>
      <c r="B70" s="41">
        <v>3</v>
      </c>
      <c r="C70" s="50" t="s">
        <v>124</v>
      </c>
      <c r="D70" s="48" t="s">
        <v>126</v>
      </c>
      <c r="E70" s="57" t="s">
        <v>12</v>
      </c>
      <c r="F70" s="44">
        <v>3</v>
      </c>
      <c r="G70" s="60"/>
      <c r="H70" s="321"/>
      <c r="I70" s="321"/>
      <c r="J70" s="324">
        <f t="shared" si="4"/>
        <v>0</v>
      </c>
      <c r="K70" s="317">
        <f t="shared" si="5"/>
        <v>0</v>
      </c>
      <c r="L70" s="39"/>
    </row>
    <row r="71" spans="1:12" s="3" customFormat="1" ht="30" x14ac:dyDescent="0.25">
      <c r="A71" s="34">
        <v>7</v>
      </c>
      <c r="B71" s="41">
        <v>4</v>
      </c>
      <c r="C71" s="50" t="s">
        <v>124</v>
      </c>
      <c r="D71" s="48" t="s">
        <v>127</v>
      </c>
      <c r="E71" s="57" t="s">
        <v>12</v>
      </c>
      <c r="F71" s="44">
        <v>2</v>
      </c>
      <c r="G71" s="60"/>
      <c r="H71" s="321"/>
      <c r="I71" s="321"/>
      <c r="J71" s="324">
        <f t="shared" si="4"/>
        <v>0</v>
      </c>
      <c r="K71" s="317">
        <f t="shared" si="5"/>
        <v>0</v>
      </c>
      <c r="L71" s="39"/>
    </row>
    <row r="72" spans="1:12" s="3" customFormat="1" ht="30" x14ac:dyDescent="0.25">
      <c r="A72" s="34">
        <v>7</v>
      </c>
      <c r="B72" s="41">
        <v>5</v>
      </c>
      <c r="C72" s="50" t="s">
        <v>124</v>
      </c>
      <c r="D72" s="48" t="s">
        <v>128</v>
      </c>
      <c r="E72" s="57" t="s">
        <v>12</v>
      </c>
      <c r="F72" s="44">
        <v>5</v>
      </c>
      <c r="G72" s="60"/>
      <c r="H72" s="321"/>
      <c r="I72" s="321"/>
      <c r="J72" s="324">
        <f t="shared" si="4"/>
        <v>0</v>
      </c>
      <c r="K72" s="317">
        <f t="shared" si="5"/>
        <v>0</v>
      </c>
      <c r="L72" s="39"/>
    </row>
    <row r="73" spans="1:12" s="3" customFormat="1" ht="30" x14ac:dyDescent="0.25">
      <c r="A73" s="34">
        <v>7</v>
      </c>
      <c r="B73" s="41">
        <v>6</v>
      </c>
      <c r="C73" s="50" t="s">
        <v>129</v>
      </c>
      <c r="D73" s="48"/>
      <c r="E73" s="57" t="s">
        <v>0</v>
      </c>
      <c r="F73" s="49">
        <v>85</v>
      </c>
      <c r="G73" s="60"/>
      <c r="H73" s="321"/>
      <c r="I73" s="321"/>
      <c r="J73" s="324">
        <f t="shared" si="4"/>
        <v>0</v>
      </c>
      <c r="K73" s="317">
        <f t="shared" si="5"/>
        <v>0</v>
      </c>
      <c r="L73" s="39"/>
    </row>
    <row r="74" spans="1:12" s="3" customFormat="1" x14ac:dyDescent="0.25">
      <c r="A74" s="34">
        <v>7</v>
      </c>
      <c r="B74" s="41">
        <v>7</v>
      </c>
      <c r="C74" s="50" t="s">
        <v>130</v>
      </c>
      <c r="D74" s="48"/>
      <c r="E74" s="57" t="s">
        <v>12</v>
      </c>
      <c r="F74" s="44">
        <v>10</v>
      </c>
      <c r="G74" s="60"/>
      <c r="H74" s="321"/>
      <c r="I74" s="321"/>
      <c r="J74" s="324">
        <f t="shared" si="4"/>
        <v>0</v>
      </c>
      <c r="K74" s="317">
        <f t="shared" si="5"/>
        <v>0</v>
      </c>
      <c r="L74" s="39"/>
    </row>
    <row r="75" spans="1:12" s="3" customFormat="1" x14ac:dyDescent="0.25">
      <c r="A75" s="34">
        <v>7</v>
      </c>
      <c r="B75" s="41">
        <v>8</v>
      </c>
      <c r="C75" s="50" t="s">
        <v>131</v>
      </c>
      <c r="D75" s="48"/>
      <c r="E75" s="57" t="s">
        <v>12</v>
      </c>
      <c r="F75" s="44">
        <v>6</v>
      </c>
      <c r="G75" s="60"/>
      <c r="H75" s="321"/>
      <c r="I75" s="321"/>
      <c r="J75" s="324"/>
      <c r="K75" s="317">
        <f t="shared" si="5"/>
        <v>0</v>
      </c>
      <c r="L75" s="39"/>
    </row>
    <row r="76" spans="1:12" s="3" customFormat="1" ht="30" x14ac:dyDescent="0.25">
      <c r="A76" s="34">
        <v>7</v>
      </c>
      <c r="B76" s="41">
        <v>9</v>
      </c>
      <c r="C76" s="50" t="s">
        <v>132</v>
      </c>
      <c r="D76" s="48"/>
      <c r="E76" s="57" t="s">
        <v>12</v>
      </c>
      <c r="F76" s="44">
        <v>6</v>
      </c>
      <c r="G76" s="60"/>
      <c r="H76" s="321"/>
      <c r="I76" s="321"/>
      <c r="J76" s="324"/>
      <c r="K76" s="317">
        <f t="shared" si="5"/>
        <v>0</v>
      </c>
      <c r="L76" s="39"/>
    </row>
    <row r="77" spans="1:12" s="3" customFormat="1" ht="30" x14ac:dyDescent="0.25">
      <c r="A77" s="34">
        <v>7</v>
      </c>
      <c r="B77" s="41">
        <v>10</v>
      </c>
      <c r="C77" s="50" t="s">
        <v>133</v>
      </c>
      <c r="D77" s="48"/>
      <c r="E77" s="57" t="s">
        <v>0</v>
      </c>
      <c r="F77" s="44">
        <v>90</v>
      </c>
      <c r="G77" s="60"/>
      <c r="H77" s="321"/>
      <c r="I77" s="321"/>
      <c r="J77" s="324">
        <f>F77*H77</f>
        <v>0</v>
      </c>
      <c r="K77" s="317">
        <f t="shared" si="5"/>
        <v>0</v>
      </c>
      <c r="L77" s="39"/>
    </row>
    <row r="78" spans="1:12" s="3" customFormat="1" x14ac:dyDescent="0.25">
      <c r="A78" s="34"/>
      <c r="B78" s="41"/>
      <c r="C78" s="50"/>
      <c r="D78" s="48"/>
      <c r="E78" s="57"/>
      <c r="F78" s="44"/>
      <c r="G78" s="60"/>
      <c r="H78" s="321"/>
      <c r="I78" s="321"/>
      <c r="J78" s="324">
        <f>F78*H78</f>
        <v>0</v>
      </c>
      <c r="K78" s="317">
        <f t="shared" si="5"/>
        <v>0</v>
      </c>
      <c r="L78" s="39"/>
    </row>
    <row r="79" spans="1:12" s="3" customFormat="1" x14ac:dyDescent="0.25">
      <c r="A79" s="34"/>
      <c r="B79" s="41"/>
      <c r="C79" s="50" t="s">
        <v>134</v>
      </c>
      <c r="D79" s="48"/>
      <c r="E79" s="57" t="s">
        <v>135</v>
      </c>
      <c r="F79" s="44">
        <v>20</v>
      </c>
      <c r="G79" s="60"/>
      <c r="H79" s="321"/>
      <c r="I79" s="321"/>
      <c r="J79" s="324">
        <f>F79*H79</f>
        <v>0</v>
      </c>
      <c r="K79" s="317">
        <f t="shared" ref="K79" si="6">F79*I79</f>
        <v>0</v>
      </c>
      <c r="L79" s="39"/>
    </row>
    <row r="80" spans="1:12" s="3" customFormat="1" x14ac:dyDescent="0.25">
      <c r="A80" s="34"/>
      <c r="B80" s="41"/>
      <c r="C80" s="55"/>
      <c r="D80" s="43"/>
      <c r="E80" s="57"/>
      <c r="F80" s="44"/>
      <c r="G80" s="60"/>
      <c r="H80" s="318"/>
      <c r="I80" s="318"/>
      <c r="J80" s="324"/>
      <c r="K80" s="317"/>
      <c r="L80" s="39"/>
    </row>
    <row r="81" spans="1:12" s="3" customFormat="1" x14ac:dyDescent="0.25">
      <c r="A81" s="34"/>
      <c r="B81" s="41"/>
      <c r="C81" s="55"/>
      <c r="D81" s="43"/>
      <c r="E81" s="57"/>
      <c r="F81" s="44"/>
      <c r="G81" s="60"/>
      <c r="H81" s="318"/>
      <c r="I81" s="318"/>
      <c r="J81" s="324"/>
      <c r="K81" s="317"/>
      <c r="L81" s="39"/>
    </row>
    <row r="82" spans="1:12" s="3" customFormat="1" x14ac:dyDescent="0.25">
      <c r="A82" s="34"/>
      <c r="B82" s="41"/>
      <c r="C82" s="35"/>
      <c r="D82" s="71"/>
      <c r="E82" s="72"/>
      <c r="F82" s="44"/>
      <c r="G82" s="60"/>
      <c r="H82" s="318"/>
      <c r="I82" s="318"/>
      <c r="J82" s="324"/>
      <c r="K82" s="317"/>
      <c r="L82" s="39"/>
    </row>
    <row r="83" spans="1:12" x14ac:dyDescent="0.25">
      <c r="A83" s="40"/>
      <c r="B83" s="43"/>
      <c r="C83" s="73" t="s">
        <v>136</v>
      </c>
      <c r="D83" s="43"/>
      <c r="E83" s="43"/>
      <c r="F83" s="44"/>
      <c r="G83" s="74"/>
      <c r="H83" s="327"/>
      <c r="I83" s="328"/>
      <c r="J83" s="319"/>
      <c r="K83" s="320"/>
      <c r="L83" s="75"/>
    </row>
    <row r="84" spans="1:12" x14ac:dyDescent="0.25">
      <c r="A84" s="40"/>
      <c r="B84" s="43"/>
      <c r="C84" s="76" t="s">
        <v>137</v>
      </c>
      <c r="D84" s="36"/>
      <c r="E84" s="48" t="s">
        <v>138</v>
      </c>
      <c r="F84" s="77">
        <v>6.8</v>
      </c>
      <c r="G84" s="53"/>
      <c r="H84" s="329"/>
      <c r="I84" s="329"/>
      <c r="J84" s="330">
        <f>F84*H84</f>
        <v>0</v>
      </c>
      <c r="K84" s="331"/>
      <c r="L84" s="75"/>
    </row>
    <row r="85" spans="1:12" x14ac:dyDescent="0.25">
      <c r="A85" s="40"/>
      <c r="B85" s="43"/>
      <c r="C85" s="76" t="s">
        <v>139</v>
      </c>
      <c r="D85" s="36"/>
      <c r="E85" s="48" t="s">
        <v>138</v>
      </c>
      <c r="F85" s="77">
        <v>17.7</v>
      </c>
      <c r="G85" s="53"/>
      <c r="H85" s="329"/>
      <c r="I85" s="329"/>
      <c r="J85" s="330">
        <f>F85*H85</f>
        <v>0</v>
      </c>
      <c r="K85" s="331"/>
      <c r="L85" s="75"/>
    </row>
    <row r="86" spans="1:12" x14ac:dyDescent="0.25">
      <c r="A86" s="40"/>
      <c r="B86" s="43"/>
      <c r="C86" s="78"/>
      <c r="D86" s="56"/>
      <c r="E86" s="43"/>
      <c r="F86" s="79"/>
      <c r="G86" s="46"/>
      <c r="H86" s="332"/>
      <c r="I86" s="332"/>
      <c r="J86" s="333"/>
      <c r="K86" s="334"/>
      <c r="L86" s="75"/>
    </row>
    <row r="87" spans="1:12" x14ac:dyDescent="0.25">
      <c r="A87" s="40"/>
      <c r="B87" s="43"/>
      <c r="C87" s="80"/>
      <c r="D87" s="43"/>
      <c r="E87" s="43"/>
      <c r="F87" s="45"/>
      <c r="G87" s="80"/>
      <c r="H87" s="318"/>
      <c r="I87" s="318"/>
      <c r="J87" s="319"/>
      <c r="K87" s="320"/>
      <c r="L87" s="75"/>
    </row>
    <row r="88" spans="1:12" x14ac:dyDescent="0.25">
      <c r="A88" s="40"/>
      <c r="B88" s="43"/>
      <c r="C88" s="73" t="s">
        <v>140</v>
      </c>
      <c r="D88" s="43"/>
      <c r="E88" s="43"/>
      <c r="F88" s="45"/>
      <c r="G88" s="80"/>
      <c r="H88" s="321"/>
      <c r="I88" s="318"/>
      <c r="J88" s="335">
        <f>SUM(J11:J87)</f>
        <v>0</v>
      </c>
      <c r="K88" s="336">
        <f>SUM(K11:K86)</f>
        <v>0</v>
      </c>
      <c r="L88" s="75"/>
    </row>
    <row r="89" spans="1:12" x14ac:dyDescent="0.25">
      <c r="A89" s="40"/>
      <c r="B89" s="43"/>
      <c r="C89" s="80"/>
      <c r="D89" s="43"/>
      <c r="E89" s="43"/>
      <c r="F89" s="45"/>
      <c r="G89" s="80"/>
      <c r="H89" s="318"/>
      <c r="I89" s="318"/>
      <c r="J89" s="335"/>
      <c r="K89" s="336"/>
      <c r="L89" s="75"/>
    </row>
    <row r="90" spans="1:12" x14ac:dyDescent="0.25">
      <c r="A90" s="40"/>
      <c r="B90" s="43"/>
      <c r="C90" s="73" t="s">
        <v>141</v>
      </c>
      <c r="D90" s="43"/>
      <c r="E90" s="43"/>
      <c r="F90" s="45"/>
      <c r="G90" s="80"/>
      <c r="H90" s="318"/>
      <c r="I90" s="318"/>
      <c r="J90" s="335">
        <f>J88+K88</f>
        <v>0</v>
      </c>
      <c r="K90" s="336"/>
      <c r="L90" s="75"/>
    </row>
    <row r="91" spans="1:12" x14ac:dyDescent="0.25">
      <c r="A91" s="40"/>
      <c r="B91" s="43"/>
      <c r="C91" s="73"/>
      <c r="D91" s="43"/>
      <c r="E91" s="43"/>
      <c r="F91" s="45"/>
      <c r="G91" s="80"/>
      <c r="H91" s="46"/>
      <c r="I91" s="46"/>
      <c r="J91" s="81"/>
      <c r="K91" s="82"/>
      <c r="L91" s="75"/>
    </row>
    <row r="92" spans="1:12" x14ac:dyDescent="0.25">
      <c r="A92" s="40"/>
      <c r="B92" s="43"/>
      <c r="C92" s="73"/>
      <c r="D92" s="43"/>
      <c r="E92" s="43"/>
      <c r="F92" s="45"/>
      <c r="G92" s="80"/>
      <c r="H92" s="46"/>
      <c r="I92" s="46"/>
      <c r="J92" s="81"/>
      <c r="K92" s="82"/>
      <c r="L92" s="75"/>
    </row>
    <row r="93" spans="1:12" x14ac:dyDescent="0.25">
      <c r="A93" s="40"/>
      <c r="B93" s="43"/>
      <c r="C93" s="73"/>
      <c r="D93" s="43"/>
      <c r="E93" s="43"/>
      <c r="F93" s="45"/>
      <c r="G93" s="80"/>
      <c r="H93" s="46"/>
      <c r="I93" s="46"/>
      <c r="J93" s="81"/>
      <c r="K93" s="82"/>
      <c r="L93" s="75"/>
    </row>
    <row r="94" spans="1:12" x14ac:dyDescent="0.25">
      <c r="A94" s="40"/>
      <c r="B94" s="43"/>
      <c r="C94" s="73"/>
      <c r="D94" s="43"/>
      <c r="E94" s="43"/>
      <c r="F94" s="45"/>
      <c r="G94" s="80"/>
      <c r="H94" s="46"/>
      <c r="I94" s="46"/>
      <c r="J94" s="81"/>
      <c r="K94" s="82"/>
      <c r="L94" s="75"/>
    </row>
    <row r="95" spans="1:12" x14ac:dyDescent="0.25">
      <c r="A95" s="40"/>
      <c r="B95" s="43"/>
      <c r="C95" s="73"/>
      <c r="D95" s="43"/>
      <c r="E95" s="43"/>
      <c r="F95" s="45"/>
      <c r="G95" s="80"/>
      <c r="H95" s="46"/>
      <c r="I95" s="46"/>
      <c r="J95" s="81"/>
      <c r="K95" s="82"/>
      <c r="L95" s="75"/>
    </row>
    <row r="96" spans="1:12" ht="15.75" thickBot="1" x14ac:dyDescent="0.3">
      <c r="A96" s="83"/>
      <c r="B96" s="84"/>
      <c r="C96" s="85"/>
      <c r="D96" s="84"/>
      <c r="E96" s="84"/>
      <c r="F96" s="86"/>
      <c r="G96" s="87"/>
      <c r="H96" s="88"/>
      <c r="I96" s="88"/>
      <c r="J96" s="89"/>
      <c r="K96" s="90"/>
      <c r="L96" s="91"/>
    </row>
    <row r="97" spans="1:12" x14ac:dyDescent="0.25">
      <c r="A97" s="92"/>
      <c r="B97" s="93"/>
      <c r="C97" s="94"/>
      <c r="D97" s="95"/>
      <c r="E97" s="96"/>
      <c r="F97" s="97"/>
      <c r="G97" s="93"/>
      <c r="H97" s="98"/>
      <c r="I97" s="98"/>
      <c r="J97" s="99"/>
      <c r="K97" s="100"/>
      <c r="L97" s="93"/>
    </row>
    <row r="98" spans="1:12" x14ac:dyDescent="0.25">
      <c r="A98" s="101"/>
      <c r="B98" s="102"/>
      <c r="C98" s="103"/>
      <c r="D98" s="104"/>
      <c r="E98" s="105"/>
      <c r="F98" s="106"/>
      <c r="G98" s="102"/>
      <c r="H98" s="107"/>
      <c r="I98" s="107"/>
      <c r="J98" s="108"/>
      <c r="K98" s="109"/>
      <c r="L98" s="102"/>
    </row>
    <row r="99" spans="1:12" x14ac:dyDescent="0.25">
      <c r="A99" s="101"/>
      <c r="B99" s="102"/>
      <c r="C99" s="103"/>
      <c r="D99" s="104"/>
      <c r="E99" s="105"/>
      <c r="F99" s="106"/>
      <c r="G99" s="102"/>
      <c r="H99" s="107"/>
      <c r="I99" s="107"/>
      <c r="J99" s="108"/>
      <c r="K99" s="109"/>
      <c r="L99" s="102"/>
    </row>
    <row r="100" spans="1:12" x14ac:dyDescent="0.25">
      <c r="A100" s="101"/>
      <c r="B100" s="102"/>
      <c r="C100" s="103"/>
      <c r="D100" s="104"/>
      <c r="E100" s="105"/>
      <c r="F100" s="106"/>
      <c r="G100" s="102"/>
      <c r="H100" s="107"/>
      <c r="I100" s="107"/>
      <c r="J100" s="108"/>
      <c r="K100" s="109"/>
      <c r="L100" s="102"/>
    </row>
    <row r="101" spans="1:12" x14ac:dyDescent="0.25">
      <c r="A101" s="101"/>
      <c r="B101" s="102"/>
      <c r="C101" s="103"/>
      <c r="D101" s="104"/>
      <c r="E101" s="105"/>
      <c r="F101" s="106"/>
      <c r="G101" s="102"/>
      <c r="H101" s="107"/>
      <c r="I101" s="107"/>
      <c r="J101" s="108"/>
      <c r="K101" s="109"/>
      <c r="L101" s="102"/>
    </row>
    <row r="102" spans="1:12" x14ac:dyDescent="0.25">
      <c r="A102" s="101"/>
      <c r="B102" s="102"/>
      <c r="C102" s="103"/>
      <c r="D102" s="104"/>
      <c r="E102" s="105"/>
      <c r="F102" s="106"/>
      <c r="G102" s="102"/>
      <c r="H102" s="107"/>
      <c r="I102" s="107"/>
      <c r="J102" s="108"/>
      <c r="K102" s="109"/>
      <c r="L102" s="102"/>
    </row>
    <row r="103" spans="1:12" x14ac:dyDescent="0.25">
      <c r="A103" s="101"/>
      <c r="B103" s="102"/>
      <c r="C103" s="103"/>
      <c r="D103" s="104"/>
      <c r="E103" s="105"/>
      <c r="F103" s="106"/>
      <c r="G103" s="102"/>
      <c r="H103" s="107"/>
      <c r="I103" s="107"/>
      <c r="J103" s="108"/>
      <c r="K103" s="109"/>
      <c r="L103" s="102"/>
    </row>
    <row r="104" spans="1:12" x14ac:dyDescent="0.25">
      <c r="A104" s="101"/>
      <c r="B104" s="102"/>
      <c r="C104" s="103"/>
      <c r="D104" s="104"/>
      <c r="E104" s="105"/>
      <c r="F104" s="106"/>
      <c r="G104" s="102"/>
      <c r="H104" s="107"/>
      <c r="I104" s="107"/>
      <c r="J104" s="108"/>
      <c r="K104" s="109"/>
      <c r="L104" s="102"/>
    </row>
    <row r="105" spans="1:12" x14ac:dyDescent="0.25">
      <c r="A105" s="101"/>
      <c r="B105" s="102"/>
      <c r="C105" s="103"/>
      <c r="D105" s="104"/>
      <c r="E105" s="105"/>
      <c r="F105" s="106"/>
      <c r="G105" s="102"/>
      <c r="H105" s="107"/>
      <c r="I105" s="107"/>
      <c r="J105" s="108"/>
      <c r="K105" s="109"/>
      <c r="L105" s="102"/>
    </row>
    <row r="106" spans="1:12" x14ac:dyDescent="0.25">
      <c r="A106" s="101"/>
      <c r="B106" s="102"/>
      <c r="C106" s="103"/>
      <c r="D106" s="104"/>
      <c r="E106" s="105"/>
      <c r="F106" s="106"/>
      <c r="G106" s="102"/>
      <c r="H106" s="107"/>
      <c r="I106" s="107"/>
      <c r="J106" s="108"/>
      <c r="K106" s="109"/>
      <c r="L106" s="102"/>
    </row>
    <row r="107" spans="1:12" x14ac:dyDescent="0.25">
      <c r="A107" s="101"/>
      <c r="B107" s="102"/>
      <c r="C107" s="103"/>
      <c r="D107" s="104"/>
      <c r="E107" s="105"/>
      <c r="F107" s="106"/>
      <c r="G107" s="102"/>
      <c r="H107" s="107"/>
      <c r="I107" s="107"/>
      <c r="J107" s="108"/>
      <c r="K107" s="109"/>
      <c r="L107" s="102"/>
    </row>
    <row r="108" spans="1:12" x14ac:dyDescent="0.25">
      <c r="A108" s="101"/>
      <c r="B108" s="102"/>
      <c r="C108" s="103"/>
      <c r="D108" s="104"/>
      <c r="E108" s="105"/>
      <c r="F108" s="106"/>
      <c r="G108" s="102"/>
      <c r="H108" s="107"/>
      <c r="I108" s="107"/>
      <c r="J108" s="108"/>
      <c r="K108" s="109"/>
      <c r="L108" s="102"/>
    </row>
    <row r="109" spans="1:12" x14ac:dyDescent="0.25">
      <c r="A109" s="101"/>
      <c r="B109" s="102"/>
      <c r="C109" s="103"/>
      <c r="D109" s="104"/>
      <c r="E109" s="105"/>
      <c r="F109" s="106"/>
      <c r="G109" s="102"/>
      <c r="H109" s="107"/>
      <c r="I109" s="107"/>
      <c r="J109" s="108"/>
      <c r="K109" s="109"/>
      <c r="L109" s="102"/>
    </row>
    <row r="110" spans="1:12" x14ac:dyDescent="0.25">
      <c r="A110" s="101"/>
      <c r="B110" s="102"/>
      <c r="C110" s="103"/>
      <c r="D110" s="104"/>
      <c r="E110" s="105"/>
      <c r="F110" s="106"/>
      <c r="G110" s="102"/>
      <c r="H110" s="107"/>
      <c r="I110" s="107"/>
      <c r="J110" s="108"/>
      <c r="K110" s="109"/>
      <c r="L110" s="102"/>
    </row>
    <row r="111" spans="1:12" x14ac:dyDescent="0.25">
      <c r="A111" s="101"/>
      <c r="B111" s="102"/>
      <c r="C111" s="103"/>
      <c r="D111" s="104"/>
      <c r="E111" s="105"/>
      <c r="F111" s="106"/>
      <c r="G111" s="102"/>
      <c r="H111" s="107"/>
      <c r="I111" s="107"/>
      <c r="J111" s="108"/>
      <c r="K111" s="109"/>
      <c r="L111" s="102"/>
    </row>
    <row r="112" spans="1:12" x14ac:dyDescent="0.25">
      <c r="A112" s="101"/>
      <c r="B112" s="102"/>
      <c r="C112" s="103"/>
      <c r="D112" s="104"/>
      <c r="E112" s="105"/>
      <c r="F112" s="106"/>
      <c r="G112" s="102"/>
      <c r="H112" s="107"/>
      <c r="I112" s="107"/>
      <c r="J112" s="108"/>
      <c r="K112" s="109"/>
      <c r="L112" s="102"/>
    </row>
    <row r="113" spans="1:12" x14ac:dyDescent="0.25">
      <c r="A113" s="101"/>
      <c r="B113" s="102"/>
      <c r="C113" s="103"/>
      <c r="D113" s="104"/>
      <c r="E113" s="105"/>
      <c r="F113" s="106"/>
      <c r="G113" s="102"/>
      <c r="H113" s="107"/>
      <c r="I113" s="107"/>
      <c r="J113" s="108"/>
      <c r="K113" s="109"/>
      <c r="L113" s="102"/>
    </row>
    <row r="114" spans="1:12" x14ac:dyDescent="0.25">
      <c r="A114" s="101"/>
      <c r="B114" s="102"/>
      <c r="C114" s="103"/>
      <c r="D114" s="104"/>
      <c r="E114" s="105"/>
      <c r="F114" s="106"/>
      <c r="G114" s="102"/>
      <c r="H114" s="107"/>
      <c r="I114" s="107"/>
      <c r="J114" s="108"/>
      <c r="K114" s="109"/>
      <c r="L114" s="102"/>
    </row>
    <row r="115" spans="1:12" x14ac:dyDescent="0.25">
      <c r="A115" s="101"/>
      <c r="B115" s="102"/>
      <c r="C115" s="103"/>
      <c r="D115" s="104"/>
      <c r="E115" s="105"/>
      <c r="F115" s="106"/>
      <c r="G115" s="102"/>
      <c r="H115" s="107"/>
      <c r="I115" s="107"/>
      <c r="J115" s="108"/>
      <c r="K115" s="109"/>
      <c r="L115" s="102"/>
    </row>
    <row r="116" spans="1:12" x14ac:dyDescent="0.25">
      <c r="A116" s="101"/>
      <c r="B116" s="102"/>
      <c r="C116" s="103"/>
      <c r="D116" s="104"/>
      <c r="E116" s="105"/>
      <c r="F116" s="106"/>
      <c r="G116" s="102"/>
      <c r="H116" s="107"/>
      <c r="I116" s="107"/>
      <c r="J116" s="108"/>
      <c r="K116" s="109"/>
      <c r="L116" s="102"/>
    </row>
    <row r="117" spans="1:12" x14ac:dyDescent="0.25">
      <c r="A117" s="101"/>
      <c r="B117" s="102"/>
      <c r="C117" s="103"/>
      <c r="D117" s="104"/>
      <c r="E117" s="105"/>
      <c r="F117" s="106"/>
      <c r="G117" s="102"/>
      <c r="H117" s="107"/>
      <c r="I117" s="107"/>
      <c r="J117" s="108"/>
      <c r="K117" s="109"/>
      <c r="L117" s="102"/>
    </row>
    <row r="118" spans="1:12" x14ac:dyDescent="0.25">
      <c r="A118" s="101"/>
      <c r="B118" s="102"/>
      <c r="C118" s="103"/>
      <c r="D118" s="104"/>
      <c r="E118" s="105"/>
      <c r="F118" s="106"/>
      <c r="G118" s="102"/>
      <c r="H118" s="107"/>
      <c r="I118" s="107"/>
      <c r="J118" s="108"/>
      <c r="K118" s="109"/>
      <c r="L118" s="102"/>
    </row>
    <row r="119" spans="1:12" x14ac:dyDescent="0.25">
      <c r="A119" s="101"/>
      <c r="B119" s="102"/>
      <c r="C119" s="103"/>
      <c r="D119" s="104"/>
      <c r="E119" s="105"/>
      <c r="F119" s="106"/>
      <c r="G119" s="102"/>
      <c r="H119" s="107"/>
      <c r="I119" s="107"/>
      <c r="J119" s="108"/>
      <c r="K119" s="109"/>
      <c r="L119" s="102"/>
    </row>
    <row r="120" spans="1:12" x14ac:dyDescent="0.25">
      <c r="A120" s="101"/>
      <c r="B120" s="102"/>
      <c r="C120" s="103"/>
      <c r="D120" s="104"/>
      <c r="E120" s="105"/>
      <c r="F120" s="106"/>
      <c r="G120" s="102"/>
      <c r="H120" s="107"/>
      <c r="I120" s="107"/>
      <c r="J120" s="108"/>
      <c r="K120" s="109"/>
      <c r="L120" s="102"/>
    </row>
    <row r="121" spans="1:12" x14ac:dyDescent="0.25">
      <c r="A121" s="101"/>
      <c r="B121" s="102"/>
      <c r="C121" s="103"/>
      <c r="D121" s="104"/>
      <c r="E121" s="105"/>
      <c r="F121" s="106"/>
      <c r="G121" s="102"/>
      <c r="H121" s="107"/>
      <c r="I121" s="107"/>
      <c r="J121" s="108"/>
      <c r="K121" s="109"/>
      <c r="L121" s="102"/>
    </row>
    <row r="122" spans="1:12" x14ac:dyDescent="0.25">
      <c r="A122" s="101"/>
      <c r="B122" s="102"/>
      <c r="C122" s="103"/>
      <c r="D122" s="104"/>
      <c r="E122" s="105"/>
      <c r="F122" s="106"/>
      <c r="G122" s="102"/>
      <c r="H122" s="107"/>
      <c r="I122" s="107"/>
      <c r="J122" s="108"/>
      <c r="K122" s="109"/>
      <c r="L122" s="102"/>
    </row>
    <row r="123" spans="1:12" x14ac:dyDescent="0.25">
      <c r="A123" s="101"/>
      <c r="B123" s="102"/>
      <c r="C123" s="103"/>
      <c r="D123" s="104"/>
      <c r="E123" s="105"/>
      <c r="F123" s="106"/>
      <c r="G123" s="102"/>
      <c r="H123" s="107"/>
      <c r="I123" s="107"/>
      <c r="J123" s="108"/>
      <c r="K123" s="109"/>
      <c r="L123" s="102"/>
    </row>
    <row r="124" spans="1:12" x14ac:dyDescent="0.25">
      <c r="A124" s="101"/>
      <c r="B124" s="102"/>
      <c r="C124" s="103"/>
      <c r="D124" s="104"/>
      <c r="E124" s="105"/>
      <c r="F124" s="106"/>
      <c r="G124" s="102"/>
      <c r="H124" s="107"/>
      <c r="I124" s="107"/>
      <c r="J124" s="108"/>
      <c r="K124" s="109"/>
      <c r="L124" s="102"/>
    </row>
    <row r="125" spans="1:12" x14ac:dyDescent="0.25">
      <c r="A125" s="101"/>
      <c r="B125" s="102"/>
      <c r="C125" s="103"/>
      <c r="D125" s="104"/>
      <c r="E125" s="105"/>
      <c r="F125" s="106"/>
      <c r="G125" s="102"/>
      <c r="H125" s="107"/>
      <c r="I125" s="107"/>
      <c r="J125" s="108"/>
      <c r="K125" s="109"/>
      <c r="L125" s="102"/>
    </row>
    <row r="126" spans="1:12" x14ac:dyDescent="0.25">
      <c r="A126" s="101"/>
      <c r="B126" s="102"/>
      <c r="C126" s="103"/>
      <c r="D126" s="104"/>
      <c r="E126" s="105"/>
      <c r="F126" s="106"/>
      <c r="G126" s="102"/>
      <c r="H126" s="107"/>
      <c r="I126" s="107"/>
      <c r="J126" s="108"/>
      <c r="K126" s="109"/>
      <c r="L126" s="102"/>
    </row>
    <row r="127" spans="1:12" x14ac:dyDescent="0.25">
      <c r="A127" s="101"/>
      <c r="B127" s="102"/>
      <c r="C127" s="103"/>
      <c r="D127" s="104"/>
      <c r="E127" s="105"/>
      <c r="F127" s="106"/>
      <c r="G127" s="102"/>
      <c r="H127" s="107"/>
      <c r="I127" s="107"/>
      <c r="J127" s="108"/>
      <c r="K127" s="109"/>
      <c r="L127" s="102"/>
    </row>
    <row r="128" spans="1:12" x14ac:dyDescent="0.25">
      <c r="A128" s="101"/>
      <c r="B128" s="102"/>
      <c r="C128" s="103"/>
      <c r="D128" s="104"/>
      <c r="E128" s="105"/>
      <c r="F128" s="106"/>
      <c r="G128" s="102"/>
      <c r="H128" s="107"/>
      <c r="I128" s="107"/>
      <c r="J128" s="108"/>
      <c r="K128" s="109"/>
      <c r="L128" s="102"/>
    </row>
    <row r="129" spans="1:12" x14ac:dyDescent="0.25">
      <c r="A129" s="101"/>
      <c r="B129" s="102"/>
      <c r="C129" s="103"/>
      <c r="D129" s="104"/>
      <c r="E129" s="105"/>
      <c r="F129" s="106"/>
      <c r="G129" s="102"/>
      <c r="H129" s="107"/>
      <c r="I129" s="107"/>
      <c r="J129" s="108"/>
      <c r="K129" s="109"/>
      <c r="L129" s="102"/>
    </row>
    <row r="130" spans="1:12" x14ac:dyDescent="0.25">
      <c r="A130" s="101"/>
      <c r="B130" s="102"/>
      <c r="C130" s="103"/>
      <c r="D130" s="104"/>
      <c r="E130" s="105"/>
      <c r="F130" s="106"/>
      <c r="G130" s="102"/>
      <c r="H130" s="107"/>
      <c r="I130" s="107"/>
      <c r="J130" s="108"/>
      <c r="K130" s="109"/>
      <c r="L130" s="102"/>
    </row>
    <row r="131" spans="1:12" x14ac:dyDescent="0.25">
      <c r="A131" s="101"/>
      <c r="B131" s="102"/>
      <c r="C131" s="103"/>
      <c r="D131" s="104"/>
      <c r="E131" s="105"/>
      <c r="F131" s="106"/>
      <c r="G131" s="102"/>
      <c r="H131" s="107"/>
      <c r="I131" s="107"/>
      <c r="J131" s="108"/>
      <c r="K131" s="109"/>
      <c r="L131" s="102"/>
    </row>
    <row r="132" spans="1:12" x14ac:dyDescent="0.25">
      <c r="A132" s="101"/>
      <c r="B132" s="102"/>
      <c r="C132" s="103"/>
      <c r="D132" s="104"/>
      <c r="E132" s="105"/>
      <c r="F132" s="106"/>
      <c r="G132" s="102"/>
      <c r="H132" s="107"/>
      <c r="I132" s="107"/>
      <c r="J132" s="108"/>
      <c r="K132" s="109"/>
      <c r="L132" s="102"/>
    </row>
    <row r="133" spans="1:12" x14ac:dyDescent="0.25">
      <c r="A133" s="101"/>
      <c r="B133" s="102"/>
      <c r="C133" s="103"/>
      <c r="D133" s="104"/>
      <c r="E133" s="105"/>
      <c r="F133" s="106"/>
      <c r="G133" s="102"/>
      <c r="H133" s="107"/>
      <c r="I133" s="107"/>
      <c r="J133" s="108"/>
      <c r="K133" s="109"/>
      <c r="L133" s="102"/>
    </row>
    <row r="134" spans="1:12" x14ac:dyDescent="0.25">
      <c r="A134" s="101"/>
      <c r="B134" s="102"/>
      <c r="C134" s="103"/>
      <c r="D134" s="104"/>
      <c r="E134" s="105"/>
      <c r="F134" s="106"/>
      <c r="G134" s="102"/>
      <c r="H134" s="107"/>
      <c r="I134" s="107"/>
      <c r="J134" s="108"/>
      <c r="K134" s="109"/>
      <c r="L134" s="102"/>
    </row>
    <row r="135" spans="1:12" x14ac:dyDescent="0.25">
      <c r="A135" s="101"/>
      <c r="B135" s="102"/>
      <c r="C135" s="103"/>
      <c r="D135" s="104"/>
      <c r="E135" s="105"/>
      <c r="F135" s="106"/>
      <c r="G135" s="102"/>
      <c r="H135" s="107"/>
      <c r="I135" s="107"/>
      <c r="J135" s="108"/>
      <c r="K135" s="109"/>
      <c r="L135" s="102"/>
    </row>
    <row r="136" spans="1:12" x14ac:dyDescent="0.25">
      <c r="A136" s="101"/>
      <c r="B136" s="102"/>
      <c r="C136" s="103"/>
      <c r="D136" s="104"/>
      <c r="E136" s="105"/>
      <c r="F136" s="106"/>
      <c r="G136" s="102"/>
      <c r="H136" s="107"/>
      <c r="I136" s="107"/>
      <c r="J136" s="108"/>
      <c r="K136" s="109"/>
      <c r="L136" s="102"/>
    </row>
    <row r="137" spans="1:12" x14ac:dyDescent="0.25">
      <c r="A137" s="101"/>
      <c r="B137" s="102"/>
      <c r="C137" s="103"/>
      <c r="D137" s="104"/>
      <c r="E137" s="105"/>
      <c r="F137" s="106"/>
      <c r="G137" s="102"/>
      <c r="H137" s="107"/>
      <c r="I137" s="107"/>
      <c r="J137" s="108"/>
      <c r="K137" s="109"/>
      <c r="L137" s="102"/>
    </row>
    <row r="138" spans="1:12" x14ac:dyDescent="0.25">
      <c r="A138" s="101"/>
      <c r="B138" s="102"/>
      <c r="C138" s="103"/>
      <c r="D138" s="104"/>
      <c r="E138" s="105"/>
      <c r="F138" s="106"/>
      <c r="G138" s="102"/>
      <c r="H138" s="107"/>
      <c r="I138" s="107"/>
      <c r="J138" s="108"/>
      <c r="K138" s="109"/>
      <c r="L138" s="102"/>
    </row>
    <row r="139" spans="1:12" x14ac:dyDescent="0.25">
      <c r="A139" s="101"/>
      <c r="B139" s="102"/>
      <c r="C139" s="103"/>
      <c r="D139" s="104"/>
      <c r="E139" s="105"/>
      <c r="F139" s="106"/>
      <c r="G139" s="102"/>
      <c r="H139" s="107"/>
      <c r="I139" s="107"/>
      <c r="J139" s="108"/>
      <c r="K139" s="109"/>
      <c r="L139" s="102"/>
    </row>
    <row r="140" spans="1:12" x14ac:dyDescent="0.25">
      <c r="A140" s="101"/>
      <c r="B140" s="102"/>
      <c r="C140" s="103"/>
      <c r="D140" s="104"/>
      <c r="E140" s="105"/>
      <c r="F140" s="106"/>
      <c r="G140" s="102"/>
      <c r="H140" s="107"/>
      <c r="I140" s="107"/>
      <c r="J140" s="108"/>
      <c r="K140" s="109"/>
      <c r="L140" s="102"/>
    </row>
    <row r="141" spans="1:12" x14ac:dyDescent="0.25">
      <c r="A141" s="101"/>
      <c r="B141" s="102"/>
      <c r="C141" s="103"/>
      <c r="D141" s="104"/>
      <c r="E141" s="105"/>
      <c r="F141" s="106"/>
      <c r="G141" s="102"/>
      <c r="H141" s="107"/>
      <c r="I141" s="107"/>
      <c r="J141" s="108"/>
      <c r="K141" s="109"/>
      <c r="L141" s="102"/>
    </row>
    <row r="142" spans="1:12" x14ac:dyDescent="0.25">
      <c r="A142" s="101"/>
      <c r="B142" s="102"/>
      <c r="C142" s="103"/>
      <c r="D142" s="104"/>
      <c r="E142" s="105"/>
      <c r="F142" s="106"/>
      <c r="G142" s="102"/>
      <c r="H142" s="107"/>
      <c r="I142" s="107"/>
      <c r="J142" s="108"/>
      <c r="K142" s="109"/>
      <c r="L142" s="102"/>
    </row>
    <row r="143" spans="1:12" x14ac:dyDescent="0.25">
      <c r="A143" s="101"/>
      <c r="B143" s="102"/>
      <c r="C143" s="103"/>
      <c r="D143" s="104"/>
      <c r="E143" s="105"/>
      <c r="F143" s="106"/>
      <c r="G143" s="102"/>
      <c r="H143" s="107"/>
      <c r="I143" s="107"/>
      <c r="J143" s="108"/>
      <c r="K143" s="109"/>
      <c r="L143" s="102"/>
    </row>
    <row r="144" spans="1:12" x14ac:dyDescent="0.25">
      <c r="A144" s="101"/>
      <c r="B144" s="102"/>
      <c r="C144" s="103"/>
      <c r="D144" s="104"/>
      <c r="E144" s="105"/>
      <c r="F144" s="106"/>
      <c r="G144" s="102"/>
      <c r="H144" s="107"/>
      <c r="I144" s="107"/>
      <c r="J144" s="108"/>
      <c r="K144" s="109"/>
      <c r="L144" s="102"/>
    </row>
    <row r="145" spans="1:12" x14ac:dyDescent="0.25">
      <c r="A145" s="101"/>
      <c r="B145" s="102"/>
      <c r="C145" s="103"/>
      <c r="D145" s="104"/>
      <c r="E145" s="105"/>
      <c r="F145" s="106"/>
      <c r="G145" s="102"/>
      <c r="H145" s="107"/>
      <c r="I145" s="107"/>
      <c r="J145" s="108"/>
      <c r="K145" s="109"/>
      <c r="L145" s="102"/>
    </row>
    <row r="146" spans="1:12" x14ac:dyDescent="0.25">
      <c r="A146" s="101"/>
      <c r="B146" s="102"/>
      <c r="C146" s="103"/>
      <c r="D146" s="104"/>
      <c r="E146" s="105"/>
      <c r="F146" s="106"/>
      <c r="G146" s="102"/>
      <c r="H146" s="107"/>
      <c r="I146" s="107"/>
      <c r="J146" s="108"/>
      <c r="K146" s="109"/>
      <c r="L146" s="102"/>
    </row>
    <row r="147" spans="1:12" x14ac:dyDescent="0.25">
      <c r="A147" s="101"/>
      <c r="B147" s="102"/>
      <c r="C147" s="103"/>
      <c r="D147" s="104"/>
      <c r="E147" s="105"/>
      <c r="F147" s="106"/>
      <c r="G147" s="102"/>
      <c r="H147" s="107"/>
      <c r="I147" s="107"/>
      <c r="J147" s="108"/>
      <c r="K147" s="109"/>
      <c r="L147" s="102"/>
    </row>
    <row r="148" spans="1:12" x14ac:dyDescent="0.25">
      <c r="A148" s="101"/>
      <c r="B148" s="102"/>
      <c r="C148" s="103"/>
      <c r="D148" s="104"/>
      <c r="E148" s="105"/>
      <c r="F148" s="106"/>
      <c r="G148" s="102"/>
      <c r="H148" s="107"/>
      <c r="I148" s="107"/>
      <c r="J148" s="108"/>
      <c r="K148" s="109"/>
      <c r="L148" s="102"/>
    </row>
    <row r="149" spans="1:12" x14ac:dyDescent="0.25">
      <c r="A149" s="101"/>
      <c r="B149" s="102"/>
      <c r="C149" s="103"/>
      <c r="D149" s="104"/>
      <c r="E149" s="105"/>
      <c r="F149" s="106"/>
      <c r="G149" s="102"/>
      <c r="H149" s="107"/>
      <c r="I149" s="107"/>
      <c r="J149" s="108"/>
      <c r="K149" s="109"/>
      <c r="L149" s="102"/>
    </row>
    <row r="150" spans="1:12" x14ac:dyDescent="0.25">
      <c r="A150" s="101"/>
      <c r="B150" s="102"/>
      <c r="C150" s="103"/>
      <c r="D150" s="104"/>
      <c r="E150" s="105"/>
      <c r="F150" s="106"/>
      <c r="G150" s="102"/>
      <c r="H150" s="107"/>
      <c r="I150" s="107"/>
      <c r="J150" s="108"/>
      <c r="K150" s="109"/>
      <c r="L150" s="102"/>
    </row>
    <row r="151" spans="1:12" x14ac:dyDescent="0.25">
      <c r="A151" s="101"/>
      <c r="B151" s="102"/>
      <c r="C151" s="103"/>
      <c r="D151" s="104"/>
      <c r="E151" s="105"/>
      <c r="F151" s="106"/>
      <c r="G151" s="102"/>
      <c r="H151" s="107"/>
      <c r="I151" s="107"/>
      <c r="J151" s="108"/>
      <c r="K151" s="109"/>
      <c r="L151" s="102"/>
    </row>
    <row r="152" spans="1:12" x14ac:dyDescent="0.25">
      <c r="A152" s="101"/>
      <c r="B152" s="102"/>
      <c r="C152" s="103"/>
      <c r="D152" s="104"/>
      <c r="E152" s="105"/>
      <c r="F152" s="106"/>
      <c r="G152" s="102"/>
      <c r="H152" s="107"/>
      <c r="I152" s="107"/>
      <c r="J152" s="108"/>
      <c r="K152" s="109"/>
      <c r="L152" s="102"/>
    </row>
    <row r="153" spans="1:12" x14ac:dyDescent="0.25">
      <c r="A153" s="101"/>
      <c r="B153" s="102"/>
      <c r="C153" s="103"/>
      <c r="D153" s="104"/>
      <c r="E153" s="105"/>
      <c r="F153" s="106"/>
      <c r="G153" s="102"/>
      <c r="H153" s="107"/>
      <c r="I153" s="107"/>
      <c r="J153" s="108"/>
      <c r="K153" s="109"/>
      <c r="L153" s="102"/>
    </row>
    <row r="154" spans="1:12" x14ac:dyDescent="0.25">
      <c r="A154" s="101"/>
      <c r="B154" s="102"/>
      <c r="C154" s="103"/>
      <c r="D154" s="104"/>
      <c r="E154" s="105"/>
      <c r="F154" s="106"/>
      <c r="G154" s="102"/>
      <c r="H154" s="107"/>
      <c r="I154" s="107"/>
      <c r="J154" s="108"/>
      <c r="K154" s="109"/>
      <c r="L154" s="102"/>
    </row>
    <row r="155" spans="1:12" x14ac:dyDescent="0.25">
      <c r="A155" s="101"/>
      <c r="B155" s="102"/>
      <c r="C155" s="103"/>
      <c r="D155" s="104"/>
      <c r="E155" s="105"/>
      <c r="F155" s="106"/>
      <c r="G155" s="102"/>
      <c r="H155" s="107"/>
      <c r="I155" s="107"/>
      <c r="J155" s="108"/>
      <c r="K155" s="109"/>
      <c r="L155" s="102"/>
    </row>
    <row r="156" spans="1:12" x14ac:dyDescent="0.25">
      <c r="A156" s="101"/>
      <c r="B156" s="102"/>
      <c r="C156" s="103"/>
      <c r="D156" s="104"/>
      <c r="E156" s="105"/>
      <c r="F156" s="106"/>
      <c r="G156" s="102"/>
      <c r="H156" s="107"/>
      <c r="I156" s="107"/>
      <c r="J156" s="108"/>
      <c r="K156" s="109"/>
      <c r="L156" s="102"/>
    </row>
    <row r="157" spans="1:12" x14ac:dyDescent="0.25">
      <c r="A157" s="101"/>
      <c r="B157" s="102"/>
      <c r="C157" s="103"/>
      <c r="D157" s="104"/>
      <c r="E157" s="105"/>
      <c r="F157" s="106"/>
      <c r="G157" s="102"/>
      <c r="H157" s="107"/>
      <c r="I157" s="107"/>
      <c r="J157" s="108"/>
      <c r="K157" s="109"/>
      <c r="L157" s="102"/>
    </row>
    <row r="158" spans="1:12" x14ac:dyDescent="0.25">
      <c r="A158" s="101"/>
      <c r="B158" s="102"/>
      <c r="C158" s="103"/>
      <c r="D158" s="104"/>
      <c r="E158" s="105"/>
      <c r="F158" s="106"/>
      <c r="G158" s="102"/>
      <c r="H158" s="107"/>
      <c r="I158" s="107"/>
      <c r="J158" s="108"/>
      <c r="K158" s="109"/>
      <c r="L158" s="102"/>
    </row>
    <row r="159" spans="1:12" x14ac:dyDescent="0.25">
      <c r="A159" s="101"/>
      <c r="B159" s="102"/>
      <c r="C159" s="103"/>
      <c r="D159" s="104"/>
      <c r="E159" s="105"/>
      <c r="F159" s="106"/>
      <c r="G159" s="102"/>
      <c r="H159" s="107"/>
      <c r="I159" s="107"/>
      <c r="J159" s="108"/>
      <c r="K159" s="109"/>
      <c r="L159" s="102"/>
    </row>
    <row r="160" spans="1:12" x14ac:dyDescent="0.25">
      <c r="A160" s="101"/>
      <c r="B160" s="102"/>
      <c r="C160" s="103"/>
      <c r="D160" s="104"/>
      <c r="E160" s="105"/>
      <c r="F160" s="106"/>
      <c r="G160" s="102"/>
      <c r="H160" s="107"/>
      <c r="I160" s="107"/>
      <c r="J160" s="108"/>
      <c r="K160" s="109"/>
      <c r="L160" s="102"/>
    </row>
    <row r="161" spans="1:12" x14ac:dyDescent="0.25">
      <c r="A161" s="101"/>
      <c r="B161" s="102"/>
      <c r="C161" s="103"/>
      <c r="D161" s="104"/>
      <c r="E161" s="105"/>
      <c r="F161" s="106"/>
      <c r="G161" s="102"/>
      <c r="H161" s="107"/>
      <c r="I161" s="107"/>
      <c r="J161" s="108"/>
      <c r="K161" s="109"/>
      <c r="L161" s="102"/>
    </row>
    <row r="162" spans="1:12" x14ac:dyDescent="0.25">
      <c r="A162" s="101"/>
      <c r="B162" s="102"/>
      <c r="C162" s="103"/>
      <c r="D162" s="104"/>
      <c r="E162" s="105"/>
      <c r="F162" s="106"/>
      <c r="G162" s="102"/>
      <c r="H162" s="107"/>
      <c r="I162" s="107"/>
      <c r="J162" s="108"/>
      <c r="K162" s="109"/>
      <c r="L162" s="102"/>
    </row>
    <row r="163" spans="1:12" x14ac:dyDescent="0.25">
      <c r="A163" s="101"/>
      <c r="B163" s="102"/>
      <c r="C163" s="103"/>
      <c r="D163" s="104"/>
      <c r="E163" s="105"/>
      <c r="F163" s="106"/>
      <c r="G163" s="102"/>
      <c r="H163" s="107"/>
      <c r="I163" s="107"/>
      <c r="J163" s="108"/>
      <c r="K163" s="109"/>
      <c r="L163" s="102"/>
    </row>
    <row r="164" spans="1:12" x14ac:dyDescent="0.25">
      <c r="A164" s="101"/>
      <c r="B164" s="102"/>
      <c r="C164" s="103"/>
      <c r="D164" s="104"/>
      <c r="E164" s="105"/>
      <c r="F164" s="106"/>
      <c r="G164" s="102"/>
      <c r="H164" s="107"/>
      <c r="I164" s="107"/>
      <c r="J164" s="108"/>
      <c r="K164" s="109"/>
      <c r="L164" s="102"/>
    </row>
    <row r="165" spans="1:12" x14ac:dyDescent="0.25">
      <c r="A165" s="101"/>
      <c r="B165" s="102"/>
      <c r="C165" s="103"/>
      <c r="D165" s="104"/>
      <c r="E165" s="105"/>
      <c r="F165" s="106"/>
      <c r="G165" s="102"/>
      <c r="H165" s="107"/>
      <c r="I165" s="107"/>
      <c r="J165" s="108"/>
      <c r="K165" s="109"/>
      <c r="L165" s="102"/>
    </row>
    <row r="166" spans="1:12" x14ac:dyDescent="0.25">
      <c r="A166" s="101"/>
      <c r="B166" s="102"/>
      <c r="C166" s="103"/>
      <c r="D166" s="104"/>
      <c r="E166" s="105"/>
      <c r="F166" s="106"/>
      <c r="G166" s="102"/>
      <c r="H166" s="107"/>
      <c r="I166" s="107"/>
      <c r="J166" s="108"/>
      <c r="K166" s="109"/>
      <c r="L166" s="102"/>
    </row>
    <row r="167" spans="1:12" x14ac:dyDescent="0.25">
      <c r="A167" s="101"/>
      <c r="B167" s="102"/>
      <c r="C167" s="103"/>
      <c r="D167" s="104"/>
      <c r="E167" s="105"/>
      <c r="F167" s="106"/>
      <c r="G167" s="102"/>
      <c r="H167" s="107"/>
      <c r="I167" s="107"/>
      <c r="J167" s="108"/>
      <c r="K167" s="109"/>
      <c r="L167" s="102"/>
    </row>
    <row r="168" spans="1:12" x14ac:dyDescent="0.25">
      <c r="A168" s="101"/>
      <c r="B168" s="102"/>
      <c r="C168" s="103"/>
      <c r="D168" s="104"/>
      <c r="E168" s="105"/>
      <c r="F168" s="106"/>
      <c r="G168" s="102"/>
      <c r="H168" s="107"/>
      <c r="I168" s="107"/>
      <c r="J168" s="108"/>
      <c r="K168" s="109"/>
      <c r="L168" s="102"/>
    </row>
    <row r="169" spans="1:12" x14ac:dyDescent="0.25">
      <c r="A169" s="101"/>
      <c r="B169" s="102"/>
      <c r="C169" s="103"/>
      <c r="D169" s="104"/>
      <c r="E169" s="105"/>
      <c r="F169" s="106"/>
      <c r="G169" s="102"/>
      <c r="H169" s="107"/>
      <c r="I169" s="107"/>
      <c r="J169" s="108"/>
      <c r="K169" s="109"/>
      <c r="L169" s="102"/>
    </row>
  </sheetData>
  <sheetProtection algorithmName="SHA-512" hashValue="wL4pvGZzL4gHd5Gz+NZdczoVtiQAKGY5jW+0PxF1Y/E5MhIdr7MPjYX4q9y9afPxCHKOYF2a82GVuHHIwtNENA==" saltValue="jQqhmMCIA1Ngv0aukOcpxQ==" spinCount="100000" sheet="1" objects="1" scenarios="1"/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58" workbookViewId="0">
      <selection activeCell="H25" sqref="H25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679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417</v>
      </c>
      <c r="D14" s="341" t="s">
        <v>680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417</v>
      </c>
      <c r="C15" s="344" t="s">
        <v>681</v>
      </c>
      <c r="D15" s="344" t="s">
        <v>682</v>
      </c>
      <c r="E15" s="344" t="s">
        <v>471</v>
      </c>
      <c r="F15" s="345">
        <v>1.0289999999999999</v>
      </c>
      <c r="G15" s="150"/>
      <c r="H15" s="150">
        <f>G15*F15</f>
        <v>0</v>
      </c>
    </row>
    <row r="16" spans="1:8" s="120" customFormat="1" ht="28.5" customHeight="1" x14ac:dyDescent="0.2">
      <c r="A16" s="340"/>
      <c r="B16" s="341"/>
      <c r="C16" s="341" t="s">
        <v>415</v>
      </c>
      <c r="D16" s="341" t="s">
        <v>416</v>
      </c>
      <c r="E16" s="341"/>
      <c r="F16" s="342"/>
      <c r="G16" s="146"/>
      <c r="H16" s="146"/>
    </row>
    <row r="17" spans="1:8" s="120" customFormat="1" ht="13.5" customHeight="1" x14ac:dyDescent="0.2">
      <c r="A17" s="343">
        <v>2</v>
      </c>
      <c r="B17" s="344" t="s">
        <v>417</v>
      </c>
      <c r="C17" s="344" t="s">
        <v>683</v>
      </c>
      <c r="D17" s="344" t="s">
        <v>684</v>
      </c>
      <c r="E17" s="344" t="s">
        <v>0</v>
      </c>
      <c r="F17" s="345">
        <v>84</v>
      </c>
      <c r="G17" s="150"/>
      <c r="H17" s="150">
        <f>G17*F17</f>
        <v>0</v>
      </c>
    </row>
    <row r="18" spans="1:8" s="120" customFormat="1" ht="13.5" customHeight="1" x14ac:dyDescent="0.2">
      <c r="A18" s="346"/>
      <c r="B18" s="347"/>
      <c r="C18" s="347"/>
      <c r="D18" s="347" t="s">
        <v>685</v>
      </c>
      <c r="E18" s="347"/>
      <c r="F18" s="348">
        <v>84</v>
      </c>
      <c r="G18" s="154"/>
      <c r="H18" s="154"/>
    </row>
    <row r="19" spans="1:8" s="120" customFormat="1" ht="24" customHeight="1" x14ac:dyDescent="0.2">
      <c r="A19" s="343">
        <v>3</v>
      </c>
      <c r="B19" s="344" t="s">
        <v>417</v>
      </c>
      <c r="C19" s="344" t="s">
        <v>686</v>
      </c>
      <c r="D19" s="344" t="s">
        <v>687</v>
      </c>
      <c r="E19" s="344" t="s">
        <v>0</v>
      </c>
      <c r="F19" s="345">
        <v>84</v>
      </c>
      <c r="G19" s="150"/>
      <c r="H19" s="150">
        <f t="shared" ref="H19:H23" si="0">G19*F19</f>
        <v>0</v>
      </c>
    </row>
    <row r="20" spans="1:8" s="120" customFormat="1" ht="13.5" customHeight="1" x14ac:dyDescent="0.2">
      <c r="A20" s="343">
        <v>4</v>
      </c>
      <c r="B20" s="344" t="s">
        <v>417</v>
      </c>
      <c r="C20" s="344" t="s">
        <v>688</v>
      </c>
      <c r="D20" s="344" t="s">
        <v>689</v>
      </c>
      <c r="E20" s="344" t="s">
        <v>0</v>
      </c>
      <c r="F20" s="345">
        <v>84</v>
      </c>
      <c r="G20" s="150"/>
      <c r="H20" s="150">
        <f t="shared" si="0"/>
        <v>0</v>
      </c>
    </row>
    <row r="21" spans="1:8" s="120" customFormat="1" ht="24" customHeight="1" x14ac:dyDescent="0.2">
      <c r="A21" s="343">
        <v>5</v>
      </c>
      <c r="B21" s="344" t="s">
        <v>417</v>
      </c>
      <c r="C21" s="344" t="s">
        <v>975</v>
      </c>
      <c r="D21" s="344" t="s">
        <v>976</v>
      </c>
      <c r="E21" s="344" t="s">
        <v>471</v>
      </c>
      <c r="F21" s="345">
        <v>1</v>
      </c>
      <c r="G21" s="150"/>
      <c r="H21" s="150">
        <f t="shared" si="0"/>
        <v>0</v>
      </c>
    </row>
    <row r="22" spans="1:8" s="120" customFormat="1" ht="24" customHeight="1" x14ac:dyDescent="0.2">
      <c r="A22" s="343">
        <v>6</v>
      </c>
      <c r="B22" s="344" t="s">
        <v>417</v>
      </c>
      <c r="C22" s="344" t="s">
        <v>690</v>
      </c>
      <c r="D22" s="344" t="s">
        <v>691</v>
      </c>
      <c r="E22" s="344" t="s">
        <v>0</v>
      </c>
      <c r="F22" s="345">
        <v>84</v>
      </c>
      <c r="G22" s="150"/>
      <c r="H22" s="150">
        <f t="shared" si="0"/>
        <v>0</v>
      </c>
    </row>
    <row r="23" spans="1:8" s="120" customFormat="1" ht="24" customHeight="1" x14ac:dyDescent="0.2">
      <c r="A23" s="343">
        <v>7</v>
      </c>
      <c r="B23" s="344" t="s">
        <v>417</v>
      </c>
      <c r="C23" s="344" t="s">
        <v>424</v>
      </c>
      <c r="D23" s="344" t="s">
        <v>425</v>
      </c>
      <c r="E23" s="344" t="s">
        <v>188</v>
      </c>
      <c r="F23" s="345">
        <v>0.13100000000000001</v>
      </c>
      <c r="G23" s="150"/>
      <c r="H23" s="150">
        <f t="shared" si="0"/>
        <v>0</v>
      </c>
    </row>
    <row r="24" spans="1:8" s="120" customFormat="1" ht="28.5" customHeight="1" x14ac:dyDescent="0.2">
      <c r="A24" s="340"/>
      <c r="B24" s="341"/>
      <c r="C24" s="341" t="s">
        <v>430</v>
      </c>
      <c r="D24" s="341" t="s">
        <v>431</v>
      </c>
      <c r="E24" s="341"/>
      <c r="F24" s="342"/>
      <c r="G24" s="146"/>
      <c r="H24" s="146"/>
    </row>
    <row r="25" spans="1:8" s="120" customFormat="1" ht="13.5" customHeight="1" x14ac:dyDescent="0.2">
      <c r="A25" s="343">
        <v>8</v>
      </c>
      <c r="B25" s="344" t="s">
        <v>417</v>
      </c>
      <c r="C25" s="344" t="s">
        <v>692</v>
      </c>
      <c r="D25" s="344" t="s">
        <v>693</v>
      </c>
      <c r="E25" s="344" t="s">
        <v>315</v>
      </c>
      <c r="F25" s="345">
        <v>21</v>
      </c>
      <c r="G25" s="150"/>
      <c r="H25" s="150">
        <f t="shared" ref="H25:H28" si="1">G25*F25</f>
        <v>0</v>
      </c>
    </row>
    <row r="26" spans="1:8" s="120" customFormat="1" ht="24" customHeight="1" x14ac:dyDescent="0.2">
      <c r="A26" s="343">
        <v>9</v>
      </c>
      <c r="B26" s="344" t="s">
        <v>417</v>
      </c>
      <c r="C26" s="344" t="s">
        <v>434</v>
      </c>
      <c r="D26" s="344" t="s">
        <v>435</v>
      </c>
      <c r="E26" s="344" t="s">
        <v>315</v>
      </c>
      <c r="F26" s="345">
        <v>21</v>
      </c>
      <c r="G26" s="150"/>
      <c r="H26" s="150">
        <f t="shared" si="1"/>
        <v>0</v>
      </c>
    </row>
    <row r="27" spans="1:8" s="120" customFormat="1" ht="13.5" customHeight="1" x14ac:dyDescent="0.2">
      <c r="A27" s="343">
        <v>10</v>
      </c>
      <c r="B27" s="344" t="s">
        <v>417</v>
      </c>
      <c r="C27" s="344" t="s">
        <v>694</v>
      </c>
      <c r="D27" s="344" t="s">
        <v>695</v>
      </c>
      <c r="E27" s="344" t="s">
        <v>315</v>
      </c>
      <c r="F27" s="345">
        <v>21</v>
      </c>
      <c r="G27" s="150"/>
      <c r="H27" s="150">
        <f t="shared" si="1"/>
        <v>0</v>
      </c>
    </row>
    <row r="28" spans="1:8" s="120" customFormat="1" ht="13.5" customHeight="1" x14ac:dyDescent="0.2">
      <c r="A28" s="343">
        <v>11</v>
      </c>
      <c r="B28" s="344" t="s">
        <v>417</v>
      </c>
      <c r="C28" s="344" t="s">
        <v>696</v>
      </c>
      <c r="D28" s="344" t="s">
        <v>697</v>
      </c>
      <c r="E28" s="344" t="s">
        <v>188</v>
      </c>
      <c r="F28" s="345">
        <v>8.9999999999999993E-3</v>
      </c>
      <c r="G28" s="150"/>
      <c r="H28" s="150">
        <f t="shared" si="1"/>
        <v>0</v>
      </c>
    </row>
    <row r="29" spans="1:8" s="120" customFormat="1" ht="28.5" customHeight="1" x14ac:dyDescent="0.2">
      <c r="A29" s="340"/>
      <c r="B29" s="341"/>
      <c r="C29" s="341" t="s">
        <v>455</v>
      </c>
      <c r="D29" s="341" t="s">
        <v>456</v>
      </c>
      <c r="E29" s="341"/>
      <c r="F29" s="342"/>
      <c r="G29" s="146"/>
      <c r="H29" s="146"/>
    </row>
    <row r="30" spans="1:8" s="120" customFormat="1" ht="24" customHeight="1" x14ac:dyDescent="0.2">
      <c r="A30" s="343">
        <v>12</v>
      </c>
      <c r="B30" s="344" t="s">
        <v>417</v>
      </c>
      <c r="C30" s="344" t="s">
        <v>977</v>
      </c>
      <c r="D30" s="344" t="s">
        <v>978</v>
      </c>
      <c r="E30" s="344" t="s">
        <v>315</v>
      </c>
      <c r="F30" s="345">
        <v>48</v>
      </c>
      <c r="G30" s="150"/>
      <c r="H30" s="150">
        <f t="shared" ref="H30:H32" si="2">G30*F30</f>
        <v>0</v>
      </c>
    </row>
    <row r="31" spans="1:8" s="120" customFormat="1" ht="24" customHeight="1" x14ac:dyDescent="0.2">
      <c r="A31" s="343">
        <v>13</v>
      </c>
      <c r="B31" s="344" t="s">
        <v>417</v>
      </c>
      <c r="C31" s="344" t="s">
        <v>979</v>
      </c>
      <c r="D31" s="344" t="s">
        <v>980</v>
      </c>
      <c r="E31" s="344" t="s">
        <v>315</v>
      </c>
      <c r="F31" s="345">
        <v>46</v>
      </c>
      <c r="G31" s="150"/>
      <c r="H31" s="150">
        <f t="shared" si="2"/>
        <v>0</v>
      </c>
    </row>
    <row r="32" spans="1:8" s="120" customFormat="1" ht="13.5" customHeight="1" x14ac:dyDescent="0.2">
      <c r="A32" s="343">
        <v>14</v>
      </c>
      <c r="B32" s="344" t="s">
        <v>417</v>
      </c>
      <c r="C32" s="344" t="s">
        <v>698</v>
      </c>
      <c r="D32" s="344" t="s">
        <v>699</v>
      </c>
      <c r="E32" s="344" t="s">
        <v>135</v>
      </c>
      <c r="F32" s="345">
        <v>21</v>
      </c>
      <c r="G32" s="150"/>
      <c r="H32" s="150">
        <f t="shared" si="2"/>
        <v>0</v>
      </c>
    </row>
    <row r="33" spans="1:8" s="120" customFormat="1" ht="13.5" customHeight="1" x14ac:dyDescent="0.2">
      <c r="A33" s="346"/>
      <c r="B33" s="347"/>
      <c r="C33" s="347"/>
      <c r="D33" s="347" t="s">
        <v>700</v>
      </c>
      <c r="E33" s="347"/>
      <c r="F33" s="348">
        <v>21</v>
      </c>
      <c r="G33" s="154"/>
      <c r="H33" s="154"/>
    </row>
    <row r="34" spans="1:8" s="120" customFormat="1" ht="34.5" customHeight="1" x14ac:dyDescent="0.2">
      <c r="A34" s="343">
        <v>15</v>
      </c>
      <c r="B34" s="344" t="s">
        <v>417</v>
      </c>
      <c r="C34" s="344" t="s">
        <v>701</v>
      </c>
      <c r="D34" s="344" t="s">
        <v>702</v>
      </c>
      <c r="E34" s="344" t="s">
        <v>315</v>
      </c>
      <c r="F34" s="345">
        <v>1</v>
      </c>
      <c r="G34" s="150"/>
      <c r="H34" s="150">
        <f t="shared" ref="H34:H40" si="3">G34*F34</f>
        <v>0</v>
      </c>
    </row>
    <row r="35" spans="1:8" s="120" customFormat="1" ht="34.5" customHeight="1" x14ac:dyDescent="0.2">
      <c r="A35" s="343">
        <v>16</v>
      </c>
      <c r="B35" s="344" t="s">
        <v>417</v>
      </c>
      <c r="C35" s="344" t="s">
        <v>703</v>
      </c>
      <c r="D35" s="344" t="s">
        <v>704</v>
      </c>
      <c r="E35" s="344" t="s">
        <v>315</v>
      </c>
      <c r="F35" s="345">
        <v>20</v>
      </c>
      <c r="G35" s="150"/>
      <c r="H35" s="150">
        <f t="shared" si="3"/>
        <v>0</v>
      </c>
    </row>
    <row r="36" spans="1:8" s="120" customFormat="1" ht="34.5" customHeight="1" x14ac:dyDescent="0.2">
      <c r="A36" s="343">
        <v>17</v>
      </c>
      <c r="B36" s="344" t="s">
        <v>417</v>
      </c>
      <c r="C36" s="344" t="s">
        <v>705</v>
      </c>
      <c r="D36" s="344" t="s">
        <v>706</v>
      </c>
      <c r="E36" s="344" t="s">
        <v>315</v>
      </c>
      <c r="F36" s="345">
        <v>2</v>
      </c>
      <c r="G36" s="150"/>
      <c r="H36" s="150">
        <f t="shared" si="3"/>
        <v>0</v>
      </c>
    </row>
    <row r="37" spans="1:8" s="120" customFormat="1" ht="13.5" customHeight="1" x14ac:dyDescent="0.2">
      <c r="A37" s="343">
        <v>18</v>
      </c>
      <c r="B37" s="344" t="s">
        <v>417</v>
      </c>
      <c r="C37" s="344" t="s">
        <v>981</v>
      </c>
      <c r="D37" s="344" t="s">
        <v>982</v>
      </c>
      <c r="E37" s="344" t="s">
        <v>315</v>
      </c>
      <c r="F37" s="345">
        <v>23</v>
      </c>
      <c r="G37" s="150"/>
      <c r="H37" s="150">
        <f t="shared" si="3"/>
        <v>0</v>
      </c>
    </row>
    <row r="38" spans="1:8" s="120" customFormat="1" ht="13.5" customHeight="1" x14ac:dyDescent="0.2">
      <c r="A38" s="343">
        <v>19</v>
      </c>
      <c r="B38" s="344" t="s">
        <v>417</v>
      </c>
      <c r="C38" s="344" t="s">
        <v>983</v>
      </c>
      <c r="D38" s="344" t="s">
        <v>984</v>
      </c>
      <c r="E38" s="344" t="s">
        <v>471</v>
      </c>
      <c r="F38" s="345">
        <v>1</v>
      </c>
      <c r="G38" s="150"/>
      <c r="H38" s="150">
        <f t="shared" si="3"/>
        <v>0</v>
      </c>
    </row>
    <row r="39" spans="1:8" s="120" customFormat="1" ht="24" customHeight="1" x14ac:dyDescent="0.2">
      <c r="A39" s="343">
        <v>20</v>
      </c>
      <c r="B39" s="344" t="s">
        <v>417</v>
      </c>
      <c r="C39" s="344" t="s">
        <v>707</v>
      </c>
      <c r="D39" s="344" t="s">
        <v>708</v>
      </c>
      <c r="E39" s="344" t="s">
        <v>315</v>
      </c>
      <c r="F39" s="345">
        <v>42</v>
      </c>
      <c r="G39" s="150"/>
      <c r="H39" s="150">
        <f t="shared" si="3"/>
        <v>0</v>
      </c>
    </row>
    <row r="40" spans="1:8" s="120" customFormat="1" ht="13.5" customHeight="1" x14ac:dyDescent="0.2">
      <c r="A40" s="343">
        <v>21</v>
      </c>
      <c r="B40" s="344" t="s">
        <v>417</v>
      </c>
      <c r="C40" s="344" t="s">
        <v>709</v>
      </c>
      <c r="D40" s="344" t="s">
        <v>710</v>
      </c>
      <c r="E40" s="344" t="s">
        <v>135</v>
      </c>
      <c r="F40" s="345">
        <v>126</v>
      </c>
      <c r="G40" s="150"/>
      <c r="H40" s="150">
        <f t="shared" si="3"/>
        <v>0</v>
      </c>
    </row>
    <row r="41" spans="1:8" s="120" customFormat="1" ht="13.5" customHeight="1" x14ac:dyDescent="0.2">
      <c r="A41" s="346"/>
      <c r="B41" s="347"/>
      <c r="C41" s="347"/>
      <c r="D41" s="347" t="s">
        <v>711</v>
      </c>
      <c r="E41" s="347"/>
      <c r="F41" s="348">
        <v>126</v>
      </c>
      <c r="G41" s="154"/>
      <c r="H41" s="154"/>
    </row>
    <row r="42" spans="1:8" s="120" customFormat="1" ht="24" customHeight="1" x14ac:dyDescent="0.2">
      <c r="A42" s="343">
        <v>22</v>
      </c>
      <c r="B42" s="344" t="s">
        <v>417</v>
      </c>
      <c r="C42" s="344" t="s">
        <v>712</v>
      </c>
      <c r="D42" s="344" t="s">
        <v>713</v>
      </c>
      <c r="E42" s="344" t="s">
        <v>188</v>
      </c>
      <c r="F42" s="345">
        <v>126</v>
      </c>
      <c r="G42" s="150"/>
      <c r="H42" s="150">
        <f t="shared" ref="H42:H43" si="4">G42*F42</f>
        <v>0</v>
      </c>
    </row>
    <row r="43" spans="1:8" s="120" customFormat="1" ht="24" customHeight="1" x14ac:dyDescent="0.2">
      <c r="A43" s="343">
        <v>23</v>
      </c>
      <c r="B43" s="344" t="s">
        <v>417</v>
      </c>
      <c r="C43" s="344" t="s">
        <v>714</v>
      </c>
      <c r="D43" s="344" t="s">
        <v>715</v>
      </c>
      <c r="E43" s="344" t="s">
        <v>188</v>
      </c>
      <c r="F43" s="345">
        <v>1.0289999999999999</v>
      </c>
      <c r="G43" s="150"/>
      <c r="H43" s="150">
        <f t="shared" si="4"/>
        <v>0</v>
      </c>
    </row>
    <row r="44" spans="1:8" s="120" customFormat="1" ht="30.75" customHeight="1" x14ac:dyDescent="0.25">
      <c r="A44" s="337"/>
      <c r="B44" s="338"/>
      <c r="C44" s="338" t="s">
        <v>911</v>
      </c>
      <c r="D44" s="338" t="s">
        <v>931</v>
      </c>
      <c r="E44" s="338"/>
      <c r="F44" s="339"/>
      <c r="G44" s="142"/>
      <c r="H44" s="142"/>
    </row>
    <row r="45" spans="1:8" s="120" customFormat="1" ht="13.5" customHeight="1" x14ac:dyDescent="0.2">
      <c r="A45" s="343">
        <v>24</v>
      </c>
      <c r="B45" s="344" t="s">
        <v>911</v>
      </c>
      <c r="C45" s="344" t="s">
        <v>932</v>
      </c>
      <c r="D45" s="344" t="s">
        <v>969</v>
      </c>
      <c r="E45" s="344" t="s">
        <v>821</v>
      </c>
      <c r="F45" s="345">
        <v>100</v>
      </c>
      <c r="G45" s="150"/>
      <c r="H45" s="150">
        <f t="shared" ref="H45:H48" si="5">G45*F45</f>
        <v>0</v>
      </c>
    </row>
    <row r="46" spans="1:8" s="120" customFormat="1" ht="13.5" customHeight="1" x14ac:dyDescent="0.2">
      <c r="A46" s="343">
        <v>25</v>
      </c>
      <c r="B46" s="344" t="s">
        <v>911</v>
      </c>
      <c r="C46" s="344" t="s">
        <v>933</v>
      </c>
      <c r="D46" s="344" t="s">
        <v>970</v>
      </c>
      <c r="E46" s="344" t="s">
        <v>821</v>
      </c>
      <c r="F46" s="345">
        <v>100</v>
      </c>
      <c r="G46" s="150"/>
      <c r="H46" s="150">
        <f t="shared" si="5"/>
        <v>0</v>
      </c>
    </row>
    <row r="47" spans="1:8" s="120" customFormat="1" ht="13.5" customHeight="1" x14ac:dyDescent="0.2">
      <c r="A47" s="343">
        <v>26</v>
      </c>
      <c r="B47" s="344" t="s">
        <v>911</v>
      </c>
      <c r="C47" s="344" t="s">
        <v>985</v>
      </c>
      <c r="D47" s="344" t="s">
        <v>986</v>
      </c>
      <c r="E47" s="344" t="s">
        <v>821</v>
      </c>
      <c r="F47" s="345">
        <v>100</v>
      </c>
      <c r="G47" s="150"/>
      <c r="H47" s="150">
        <f t="shared" si="5"/>
        <v>0</v>
      </c>
    </row>
    <row r="48" spans="1:8" s="120" customFormat="1" ht="13.5" customHeight="1" x14ac:dyDescent="0.2">
      <c r="A48" s="343">
        <v>27</v>
      </c>
      <c r="B48" s="344" t="s">
        <v>911</v>
      </c>
      <c r="C48" s="344" t="s">
        <v>987</v>
      </c>
      <c r="D48" s="344" t="s">
        <v>988</v>
      </c>
      <c r="E48" s="344" t="s">
        <v>821</v>
      </c>
      <c r="F48" s="345">
        <v>50</v>
      </c>
      <c r="G48" s="150"/>
      <c r="H48" s="150">
        <f t="shared" si="5"/>
        <v>0</v>
      </c>
    </row>
    <row r="49" spans="1:8" s="120" customFormat="1" ht="13.5" customHeight="1" x14ac:dyDescent="0.2">
      <c r="A49" s="343">
        <v>28</v>
      </c>
      <c r="B49" s="344" t="s">
        <v>911</v>
      </c>
      <c r="C49" s="344" t="s">
        <v>989</v>
      </c>
      <c r="D49" s="344" t="s">
        <v>990</v>
      </c>
      <c r="E49" s="344" t="s">
        <v>821</v>
      </c>
      <c r="F49" s="345">
        <v>8</v>
      </c>
      <c r="G49" s="150"/>
      <c r="H49" s="150">
        <f>G49*F49</f>
        <v>0</v>
      </c>
    </row>
    <row r="50" spans="1:8" s="120" customFormat="1" ht="30.75" customHeight="1" x14ac:dyDescent="0.25">
      <c r="A50" s="355"/>
      <c r="B50" s="356"/>
      <c r="C50" s="356"/>
      <c r="D50" s="356" t="s">
        <v>516</v>
      </c>
      <c r="E50" s="356"/>
      <c r="F50" s="357"/>
      <c r="G50" s="166"/>
      <c r="H50" s="166">
        <f>SUM(H15:H49)</f>
        <v>0</v>
      </c>
    </row>
    <row r="51" spans="1:8" x14ac:dyDescent="0.25">
      <c r="A51" s="358"/>
      <c r="B51" s="359"/>
      <c r="C51" s="359"/>
      <c r="D51" s="359"/>
      <c r="E51" s="359"/>
      <c r="F51" s="360"/>
    </row>
  </sheetData>
  <sheetProtection algorithmName="SHA-512" hashValue="unlEL36Vho4BrHXJVorZKp1PYKtCthIWwS3FagQ0LuP6LMghgn0Ycs5xazWRCnAqETLrPNxMjsPKZP27ljhWRA==" saltValue="pk9nmvpJRp36RmdPf1UrZ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topLeftCell="A259" zoomScale="110" zoomScaleNormal="110" workbookViewId="0">
      <selection activeCell="H263" sqref="H263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10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143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8.4499999999999993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7.45" customHeigh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13.5" customHeight="1" x14ac:dyDescent="0.2">
      <c r="A15" s="147">
        <v>1</v>
      </c>
      <c r="B15" s="148" t="s">
        <v>167</v>
      </c>
      <c r="C15" s="148" t="s">
        <v>168</v>
      </c>
      <c r="D15" s="148" t="s">
        <v>169</v>
      </c>
      <c r="E15" s="148" t="s">
        <v>170</v>
      </c>
      <c r="F15" s="149">
        <v>57.6</v>
      </c>
      <c r="G15" s="373">
        <v>0</v>
      </c>
      <c r="H15" s="150">
        <f>G15*F15</f>
        <v>0</v>
      </c>
    </row>
    <row r="16" spans="1:8" s="120" customFormat="1" ht="13.5" customHeight="1" x14ac:dyDescent="0.2">
      <c r="A16" s="151"/>
      <c r="B16" s="152"/>
      <c r="C16" s="152"/>
      <c r="D16" s="152" t="s">
        <v>171</v>
      </c>
      <c r="E16" s="152"/>
      <c r="F16" s="153">
        <v>57.6</v>
      </c>
      <c r="G16" s="154"/>
      <c r="H16" s="154"/>
    </row>
    <row r="17" spans="1:8" s="120" customFormat="1" ht="24" customHeight="1" x14ac:dyDescent="0.2">
      <c r="A17" s="147">
        <v>2</v>
      </c>
      <c r="B17" s="148" t="s">
        <v>167</v>
      </c>
      <c r="C17" s="148" t="s">
        <v>172</v>
      </c>
      <c r="D17" s="148" t="s">
        <v>173</v>
      </c>
      <c r="E17" s="148" t="s">
        <v>170</v>
      </c>
      <c r="F17" s="149">
        <v>57.6</v>
      </c>
      <c r="G17" s="373">
        <v>0</v>
      </c>
      <c r="H17" s="150">
        <f>G17*F17</f>
        <v>0</v>
      </c>
    </row>
    <row r="18" spans="1:8" s="120" customFormat="1" ht="13.5" customHeight="1" x14ac:dyDescent="0.2">
      <c r="A18" s="151"/>
      <c r="B18" s="152"/>
      <c r="C18" s="152"/>
      <c r="D18" s="152" t="s">
        <v>174</v>
      </c>
      <c r="E18" s="152"/>
      <c r="F18" s="153">
        <v>43.2</v>
      </c>
      <c r="G18" s="154"/>
      <c r="H18" s="154"/>
    </row>
    <row r="19" spans="1:8" s="120" customFormat="1" ht="13.5" customHeight="1" x14ac:dyDescent="0.2">
      <c r="A19" s="151"/>
      <c r="B19" s="152"/>
      <c r="C19" s="152"/>
      <c r="D19" s="152" t="s">
        <v>175</v>
      </c>
      <c r="E19" s="152"/>
      <c r="F19" s="153">
        <v>14.4</v>
      </c>
      <c r="G19" s="154"/>
      <c r="H19" s="154"/>
    </row>
    <row r="20" spans="1:8" s="120" customFormat="1" ht="13.5" customHeight="1" x14ac:dyDescent="0.2">
      <c r="A20" s="155"/>
      <c r="B20" s="156"/>
      <c r="C20" s="156"/>
      <c r="D20" s="156" t="s">
        <v>176</v>
      </c>
      <c r="E20" s="156"/>
      <c r="F20" s="157">
        <v>57.6</v>
      </c>
      <c r="G20" s="158"/>
      <c r="H20" s="158"/>
    </row>
    <row r="21" spans="1:8" s="120" customFormat="1" ht="24" customHeight="1" x14ac:dyDescent="0.2">
      <c r="A21" s="147">
        <v>3</v>
      </c>
      <c r="B21" s="148" t="s">
        <v>167</v>
      </c>
      <c r="C21" s="148" t="s">
        <v>1436</v>
      </c>
      <c r="D21" s="148" t="s">
        <v>1437</v>
      </c>
      <c r="E21" s="148" t="s">
        <v>170</v>
      </c>
      <c r="F21" s="149">
        <v>402.72</v>
      </c>
      <c r="G21" s="373">
        <v>0</v>
      </c>
      <c r="H21" s="150">
        <f>G21*F21</f>
        <v>0</v>
      </c>
    </row>
    <row r="22" spans="1:8" s="120" customFormat="1" ht="13.5" customHeight="1" x14ac:dyDescent="0.2">
      <c r="A22" s="369"/>
      <c r="B22" s="370"/>
      <c r="C22" s="370"/>
      <c r="D22" s="370" t="s">
        <v>1438</v>
      </c>
      <c r="E22" s="370"/>
      <c r="F22" s="371"/>
      <c r="G22" s="372"/>
      <c r="H22" s="372"/>
    </row>
    <row r="23" spans="1:8" s="120" customFormat="1" ht="13.5" customHeight="1" x14ac:dyDescent="0.2">
      <c r="A23" s="151"/>
      <c r="B23" s="152"/>
      <c r="C23" s="152"/>
      <c r="D23" s="152" t="s">
        <v>1439</v>
      </c>
      <c r="E23" s="152"/>
      <c r="F23" s="153">
        <v>324</v>
      </c>
      <c r="G23" s="154"/>
      <c r="H23" s="154"/>
    </row>
    <row r="24" spans="1:8" s="120" customFormat="1" ht="13.5" customHeight="1" x14ac:dyDescent="0.2">
      <c r="A24" s="151"/>
      <c r="B24" s="152"/>
      <c r="C24" s="152"/>
      <c r="D24" s="152" t="s">
        <v>1440</v>
      </c>
      <c r="E24" s="152"/>
      <c r="F24" s="153">
        <v>78.72</v>
      </c>
      <c r="G24" s="154"/>
      <c r="H24" s="154"/>
    </row>
    <row r="25" spans="1:8" s="120" customFormat="1" ht="13.5" customHeight="1" x14ac:dyDescent="0.2">
      <c r="A25" s="155"/>
      <c r="B25" s="156"/>
      <c r="C25" s="156"/>
      <c r="D25" s="156" t="s">
        <v>176</v>
      </c>
      <c r="E25" s="156"/>
      <c r="F25" s="157">
        <v>402.72</v>
      </c>
      <c r="G25" s="158"/>
      <c r="H25" s="158"/>
    </row>
    <row r="26" spans="1:8" s="120" customFormat="1" ht="24" customHeight="1" x14ac:dyDescent="0.2">
      <c r="A26" s="147">
        <v>4</v>
      </c>
      <c r="B26" s="148" t="s">
        <v>167</v>
      </c>
      <c r="C26" s="148" t="s">
        <v>1441</v>
      </c>
      <c r="D26" s="148" t="s">
        <v>1442</v>
      </c>
      <c r="E26" s="148" t="s">
        <v>170</v>
      </c>
      <c r="F26" s="149">
        <v>402.72</v>
      </c>
      <c r="G26" s="373">
        <v>0</v>
      </c>
      <c r="H26" s="150">
        <f t="shared" ref="H26:H27" si="0">G26*F26</f>
        <v>0</v>
      </c>
    </row>
    <row r="27" spans="1:8" s="120" customFormat="1" ht="24" customHeight="1" x14ac:dyDescent="0.2">
      <c r="A27" s="147">
        <v>5</v>
      </c>
      <c r="B27" s="148" t="s">
        <v>167</v>
      </c>
      <c r="C27" s="148" t="s">
        <v>177</v>
      </c>
      <c r="D27" s="148" t="s">
        <v>178</v>
      </c>
      <c r="E27" s="148" t="s">
        <v>170</v>
      </c>
      <c r="F27" s="149">
        <v>45.384999999999998</v>
      </c>
      <c r="G27" s="373">
        <v>0</v>
      </c>
      <c r="H27" s="150">
        <f t="shared" si="0"/>
        <v>0</v>
      </c>
    </row>
    <row r="28" spans="1:8" s="120" customFormat="1" ht="13.5" customHeight="1" x14ac:dyDescent="0.2">
      <c r="A28" s="151"/>
      <c r="B28" s="152"/>
      <c r="C28" s="152"/>
      <c r="D28" s="152" t="s">
        <v>179</v>
      </c>
      <c r="E28" s="152"/>
      <c r="F28" s="153">
        <v>27</v>
      </c>
      <c r="G28" s="154"/>
      <c r="H28" s="154"/>
    </row>
    <row r="29" spans="1:8" s="120" customFormat="1" ht="13.5" customHeight="1" x14ac:dyDescent="0.2">
      <c r="A29" s="151"/>
      <c r="B29" s="152"/>
      <c r="C29" s="152"/>
      <c r="D29" s="152" t="s">
        <v>180</v>
      </c>
      <c r="E29" s="152"/>
      <c r="F29" s="153">
        <v>2.3849999999999998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181</v>
      </c>
      <c r="E30" s="152"/>
      <c r="F30" s="153">
        <v>16</v>
      </c>
      <c r="G30" s="154"/>
      <c r="H30" s="154"/>
    </row>
    <row r="31" spans="1:8" s="120" customFormat="1" ht="13.5" customHeight="1" x14ac:dyDescent="0.2">
      <c r="A31" s="155"/>
      <c r="B31" s="156"/>
      <c r="C31" s="156"/>
      <c r="D31" s="156" t="s">
        <v>176</v>
      </c>
      <c r="E31" s="156"/>
      <c r="F31" s="157">
        <v>45.384999999999998</v>
      </c>
      <c r="G31" s="158"/>
      <c r="H31" s="158"/>
    </row>
    <row r="32" spans="1:8" s="120" customFormat="1" ht="13.5" customHeight="1" x14ac:dyDescent="0.2">
      <c r="A32" s="147">
        <v>6</v>
      </c>
      <c r="B32" s="148" t="s">
        <v>167</v>
      </c>
      <c r="C32" s="148" t="s">
        <v>182</v>
      </c>
      <c r="D32" s="148" t="s">
        <v>183</v>
      </c>
      <c r="E32" s="148" t="s">
        <v>170</v>
      </c>
      <c r="F32" s="149">
        <v>43.2</v>
      </c>
      <c r="G32" s="373">
        <v>0</v>
      </c>
      <c r="H32" s="150">
        <f t="shared" ref="H32:H37" si="1">G32*F32</f>
        <v>0</v>
      </c>
    </row>
    <row r="33" spans="1:8" s="120" customFormat="1" ht="13.5" customHeight="1" x14ac:dyDescent="0.2">
      <c r="A33" s="147">
        <v>7</v>
      </c>
      <c r="B33" s="148" t="s">
        <v>167</v>
      </c>
      <c r="C33" s="148" t="s">
        <v>1443</v>
      </c>
      <c r="D33" s="148" t="s">
        <v>1444</v>
      </c>
      <c r="E33" s="148" t="s">
        <v>170</v>
      </c>
      <c r="F33" s="149">
        <v>402.72</v>
      </c>
      <c r="G33" s="373">
        <v>0</v>
      </c>
      <c r="H33" s="150">
        <f t="shared" si="1"/>
        <v>0</v>
      </c>
    </row>
    <row r="34" spans="1:8" s="120" customFormat="1" ht="13.5" customHeight="1" x14ac:dyDescent="0.2">
      <c r="A34" s="147">
        <v>8</v>
      </c>
      <c r="B34" s="148" t="s">
        <v>167</v>
      </c>
      <c r="C34" s="148" t="s">
        <v>1445</v>
      </c>
      <c r="D34" s="148" t="s">
        <v>1446</v>
      </c>
      <c r="E34" s="148" t="s">
        <v>170</v>
      </c>
      <c r="F34" s="149">
        <v>402.72</v>
      </c>
      <c r="G34" s="373">
        <v>0</v>
      </c>
      <c r="H34" s="150">
        <f t="shared" si="1"/>
        <v>0</v>
      </c>
    </row>
    <row r="35" spans="1:8" s="120" customFormat="1" ht="24" customHeight="1" x14ac:dyDescent="0.2">
      <c r="A35" s="147">
        <v>9</v>
      </c>
      <c r="B35" s="148" t="s">
        <v>167</v>
      </c>
      <c r="C35" s="148" t="s">
        <v>1447</v>
      </c>
      <c r="D35" s="148" t="s">
        <v>1448</v>
      </c>
      <c r="E35" s="148" t="s">
        <v>170</v>
      </c>
      <c r="F35" s="149">
        <v>402.72</v>
      </c>
      <c r="G35" s="373">
        <v>0</v>
      </c>
      <c r="H35" s="150">
        <f t="shared" si="1"/>
        <v>0</v>
      </c>
    </row>
    <row r="36" spans="1:8" s="120" customFormat="1" ht="24" customHeight="1" x14ac:dyDescent="0.2">
      <c r="A36" s="147">
        <v>10</v>
      </c>
      <c r="B36" s="148" t="s">
        <v>167</v>
      </c>
      <c r="C36" s="148" t="s">
        <v>616</v>
      </c>
      <c r="D36" s="148" t="s">
        <v>617</v>
      </c>
      <c r="E36" s="148" t="s">
        <v>135</v>
      </c>
      <c r="F36" s="149">
        <v>102.3</v>
      </c>
      <c r="G36" s="373">
        <v>0</v>
      </c>
      <c r="H36" s="150">
        <f t="shared" si="1"/>
        <v>0</v>
      </c>
    </row>
    <row r="37" spans="1:8" s="120" customFormat="1" ht="13.5" customHeight="1" x14ac:dyDescent="0.2">
      <c r="A37" s="147">
        <v>11</v>
      </c>
      <c r="B37" s="148" t="s">
        <v>167</v>
      </c>
      <c r="C37" s="148" t="s">
        <v>184</v>
      </c>
      <c r="D37" s="148" t="s">
        <v>185</v>
      </c>
      <c r="E37" s="148" t="s">
        <v>170</v>
      </c>
      <c r="F37" s="149">
        <v>86.984999999999999</v>
      </c>
      <c r="G37" s="373">
        <v>0</v>
      </c>
      <c r="H37" s="150">
        <f t="shared" si="1"/>
        <v>0</v>
      </c>
    </row>
    <row r="38" spans="1:8" s="120" customFormat="1" ht="13.5" customHeight="1" x14ac:dyDescent="0.2">
      <c r="A38" s="151"/>
      <c r="B38" s="152"/>
      <c r="C38" s="152"/>
      <c r="D38" s="152" t="s">
        <v>174</v>
      </c>
      <c r="E38" s="152"/>
      <c r="F38" s="153">
        <v>43.2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179</v>
      </c>
      <c r="E39" s="152"/>
      <c r="F39" s="153">
        <v>27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180</v>
      </c>
      <c r="E40" s="152"/>
      <c r="F40" s="153">
        <v>2.3849999999999998</v>
      </c>
      <c r="G40" s="154"/>
      <c r="H40" s="154"/>
    </row>
    <row r="41" spans="1:8" s="120" customFormat="1" ht="13.5" customHeight="1" x14ac:dyDescent="0.2">
      <c r="A41" s="151"/>
      <c r="B41" s="152"/>
      <c r="C41" s="152"/>
      <c r="D41" s="152" t="s">
        <v>175</v>
      </c>
      <c r="E41" s="152"/>
      <c r="F41" s="153">
        <v>14.4</v>
      </c>
      <c r="G41" s="154"/>
      <c r="H41" s="154"/>
    </row>
    <row r="42" spans="1:8" s="120" customFormat="1" ht="13.5" customHeight="1" x14ac:dyDescent="0.2">
      <c r="A42" s="155"/>
      <c r="B42" s="156"/>
      <c r="C42" s="156"/>
      <c r="D42" s="156" t="s">
        <v>176</v>
      </c>
      <c r="E42" s="156"/>
      <c r="F42" s="157">
        <v>86.984999999999999</v>
      </c>
      <c r="G42" s="158"/>
      <c r="H42" s="158"/>
    </row>
    <row r="43" spans="1:8" s="120" customFormat="1" ht="24" customHeight="1" x14ac:dyDescent="0.2">
      <c r="A43" s="147">
        <v>12</v>
      </c>
      <c r="B43" s="148" t="s">
        <v>167</v>
      </c>
      <c r="C43" s="148" t="s">
        <v>186</v>
      </c>
      <c r="D43" s="148" t="s">
        <v>187</v>
      </c>
      <c r="E43" s="148" t="s">
        <v>188</v>
      </c>
      <c r="F43" s="149">
        <v>112.8</v>
      </c>
      <c r="G43" s="373">
        <v>0</v>
      </c>
      <c r="H43" s="150">
        <f t="shared" ref="H43:H45" si="2">G43*F43</f>
        <v>0</v>
      </c>
    </row>
    <row r="44" spans="1:8" s="120" customFormat="1" ht="24" customHeight="1" x14ac:dyDescent="0.2">
      <c r="A44" s="147">
        <v>13</v>
      </c>
      <c r="B44" s="148" t="s">
        <v>167</v>
      </c>
      <c r="C44" s="148" t="s">
        <v>189</v>
      </c>
      <c r="D44" s="148" t="s">
        <v>190</v>
      </c>
      <c r="E44" s="148" t="s">
        <v>170</v>
      </c>
      <c r="F44" s="149">
        <v>26.984999999999999</v>
      </c>
      <c r="G44" s="373">
        <v>0</v>
      </c>
      <c r="H44" s="150">
        <f t="shared" si="2"/>
        <v>0</v>
      </c>
    </row>
    <row r="45" spans="1:8" s="120" customFormat="1" ht="24" customHeight="1" x14ac:dyDescent="0.2">
      <c r="A45" s="147">
        <v>14</v>
      </c>
      <c r="B45" s="148" t="s">
        <v>167</v>
      </c>
      <c r="C45" s="148" t="s">
        <v>191</v>
      </c>
      <c r="D45" s="148" t="s">
        <v>192</v>
      </c>
      <c r="E45" s="148" t="s">
        <v>170</v>
      </c>
      <c r="F45" s="149">
        <v>16</v>
      </c>
      <c r="G45" s="373">
        <v>0</v>
      </c>
      <c r="H45" s="150">
        <f t="shared" si="2"/>
        <v>0</v>
      </c>
    </row>
    <row r="46" spans="1:8" s="120" customFormat="1" ht="13.5" customHeight="1" x14ac:dyDescent="0.2">
      <c r="A46" s="151"/>
      <c r="B46" s="152"/>
      <c r="C46" s="152"/>
      <c r="D46" s="152" t="s">
        <v>181</v>
      </c>
      <c r="E46" s="152"/>
      <c r="F46" s="153">
        <v>16</v>
      </c>
      <c r="G46" s="373">
        <v>0</v>
      </c>
      <c r="H46" s="154"/>
    </row>
    <row r="47" spans="1:8" s="120" customFormat="1" ht="24" customHeight="1" x14ac:dyDescent="0.2">
      <c r="A47" s="147">
        <v>15</v>
      </c>
      <c r="B47" s="148" t="s">
        <v>167</v>
      </c>
      <c r="C47" s="148" t="s">
        <v>1449</v>
      </c>
      <c r="D47" s="148" t="s">
        <v>1450</v>
      </c>
      <c r="E47" s="148" t="s">
        <v>135</v>
      </c>
      <c r="F47" s="149">
        <v>102.3</v>
      </c>
      <c r="G47" s="373">
        <v>0</v>
      </c>
      <c r="H47" s="150">
        <f t="shared" ref="H47:H49" si="3">G47*F47</f>
        <v>0</v>
      </c>
    </row>
    <row r="48" spans="1:8" s="120" customFormat="1" ht="24" customHeight="1" x14ac:dyDescent="0.2">
      <c r="A48" s="147">
        <v>16</v>
      </c>
      <c r="B48" s="148" t="s">
        <v>167</v>
      </c>
      <c r="C48" s="148" t="s">
        <v>193</v>
      </c>
      <c r="D48" s="148" t="s">
        <v>194</v>
      </c>
      <c r="E48" s="148" t="s">
        <v>135</v>
      </c>
      <c r="F48" s="149">
        <v>186</v>
      </c>
      <c r="G48" s="373">
        <v>0</v>
      </c>
      <c r="H48" s="150">
        <f t="shared" si="3"/>
        <v>0</v>
      </c>
    </row>
    <row r="49" spans="1:8" s="120" customFormat="1" ht="13.5" customHeight="1" x14ac:dyDescent="0.2">
      <c r="A49" s="147">
        <v>17</v>
      </c>
      <c r="B49" s="148" t="s">
        <v>167</v>
      </c>
      <c r="C49" s="148" t="s">
        <v>195</v>
      </c>
      <c r="D49" s="148" t="s">
        <v>196</v>
      </c>
      <c r="E49" s="148" t="s">
        <v>135</v>
      </c>
      <c r="F49" s="149">
        <v>218</v>
      </c>
      <c r="G49" s="373">
        <v>0</v>
      </c>
      <c r="H49" s="150">
        <f t="shared" si="3"/>
        <v>0</v>
      </c>
    </row>
    <row r="50" spans="1:8" s="120" customFormat="1" ht="13.5" customHeight="1" x14ac:dyDescent="0.2">
      <c r="A50" s="151"/>
      <c r="B50" s="152"/>
      <c r="C50" s="152"/>
      <c r="D50" s="152" t="s">
        <v>197</v>
      </c>
      <c r="E50" s="152"/>
      <c r="F50" s="153">
        <v>186</v>
      </c>
      <c r="G50" s="154"/>
      <c r="H50" s="154"/>
    </row>
    <row r="51" spans="1:8" s="120" customFormat="1" ht="13.5" customHeight="1" x14ac:dyDescent="0.2">
      <c r="A51" s="151"/>
      <c r="B51" s="152"/>
      <c r="C51" s="152"/>
      <c r="D51" s="152" t="s">
        <v>198</v>
      </c>
      <c r="E51" s="152"/>
      <c r="F51" s="153">
        <v>32</v>
      </c>
      <c r="G51" s="154"/>
      <c r="H51" s="154"/>
    </row>
    <row r="52" spans="1:8" s="120" customFormat="1" ht="13.5" customHeight="1" x14ac:dyDescent="0.2">
      <c r="A52" s="155"/>
      <c r="B52" s="156"/>
      <c r="C52" s="156"/>
      <c r="D52" s="156" t="s">
        <v>176</v>
      </c>
      <c r="E52" s="156"/>
      <c r="F52" s="157">
        <v>218</v>
      </c>
      <c r="G52" s="158"/>
      <c r="H52" s="158"/>
    </row>
    <row r="53" spans="1:8" s="120" customFormat="1" ht="24" customHeight="1" x14ac:dyDescent="0.2">
      <c r="A53" s="147">
        <v>18</v>
      </c>
      <c r="B53" s="148" t="s">
        <v>167</v>
      </c>
      <c r="C53" s="148" t="s">
        <v>1451</v>
      </c>
      <c r="D53" s="148" t="s">
        <v>1452</v>
      </c>
      <c r="E53" s="148" t="s">
        <v>135</v>
      </c>
      <c r="F53" s="149">
        <v>102.3</v>
      </c>
      <c r="G53" s="373">
        <v>0</v>
      </c>
      <c r="H53" s="150">
        <f>G53*F53</f>
        <v>0</v>
      </c>
    </row>
    <row r="54" spans="1:8" s="120" customFormat="1" ht="28.5" customHeight="1" x14ac:dyDescent="0.2">
      <c r="A54" s="143"/>
      <c r="B54" s="144"/>
      <c r="C54" s="144" t="s">
        <v>157</v>
      </c>
      <c r="D54" s="144" t="s">
        <v>199</v>
      </c>
      <c r="E54" s="144"/>
      <c r="F54" s="145"/>
      <c r="G54" s="146"/>
      <c r="H54" s="146"/>
    </row>
    <row r="55" spans="1:8" s="120" customFormat="1" ht="24" customHeight="1" x14ac:dyDescent="0.2">
      <c r="A55" s="147">
        <v>19</v>
      </c>
      <c r="B55" s="148" t="s">
        <v>167</v>
      </c>
      <c r="C55" s="148" t="s">
        <v>1453</v>
      </c>
      <c r="D55" s="148" t="s">
        <v>1454</v>
      </c>
      <c r="E55" s="148" t="s">
        <v>135</v>
      </c>
      <c r="F55" s="149">
        <v>102.3</v>
      </c>
      <c r="G55" s="373">
        <v>0</v>
      </c>
      <c r="H55" s="150">
        <f t="shared" ref="H55:H56" si="4">G55*F55</f>
        <v>0</v>
      </c>
    </row>
    <row r="56" spans="1:8" s="120" customFormat="1" ht="24" customHeight="1" x14ac:dyDescent="0.2">
      <c r="A56" s="147">
        <v>20</v>
      </c>
      <c r="B56" s="148" t="s">
        <v>200</v>
      </c>
      <c r="C56" s="148" t="s">
        <v>201</v>
      </c>
      <c r="D56" s="148" t="s">
        <v>202</v>
      </c>
      <c r="E56" s="148" t="s">
        <v>170</v>
      </c>
      <c r="F56" s="149">
        <v>19.399999999999999</v>
      </c>
      <c r="G56" s="373">
        <v>0</v>
      </c>
      <c r="H56" s="150">
        <f t="shared" si="4"/>
        <v>0</v>
      </c>
    </row>
    <row r="57" spans="1:8" s="120" customFormat="1" ht="13.5" customHeight="1" x14ac:dyDescent="0.2">
      <c r="A57" s="151"/>
      <c r="B57" s="152"/>
      <c r="C57" s="152"/>
      <c r="D57" s="152" t="s">
        <v>203</v>
      </c>
      <c r="E57" s="152"/>
      <c r="F57" s="153">
        <v>16.2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204</v>
      </c>
      <c r="E58" s="152"/>
      <c r="F58" s="153">
        <v>3.2</v>
      </c>
      <c r="G58" s="154"/>
      <c r="H58" s="154"/>
    </row>
    <row r="59" spans="1:8" s="120" customFormat="1" ht="13.5" customHeight="1" x14ac:dyDescent="0.2">
      <c r="A59" s="155"/>
      <c r="B59" s="156"/>
      <c r="C59" s="156"/>
      <c r="D59" s="156" t="s">
        <v>176</v>
      </c>
      <c r="E59" s="156"/>
      <c r="F59" s="157">
        <v>19.399999999999999</v>
      </c>
      <c r="G59" s="158"/>
      <c r="H59" s="158"/>
    </row>
    <row r="60" spans="1:8" s="120" customFormat="1" ht="13.5" customHeight="1" x14ac:dyDescent="0.2">
      <c r="A60" s="147">
        <v>21</v>
      </c>
      <c r="B60" s="148" t="s">
        <v>200</v>
      </c>
      <c r="C60" s="148" t="s">
        <v>205</v>
      </c>
      <c r="D60" s="148" t="s">
        <v>206</v>
      </c>
      <c r="E60" s="148" t="s">
        <v>170</v>
      </c>
      <c r="F60" s="149">
        <v>7.2149999999999999</v>
      </c>
      <c r="G60" s="373">
        <v>0</v>
      </c>
      <c r="H60" s="150">
        <f>G60*F60</f>
        <v>0</v>
      </c>
    </row>
    <row r="61" spans="1:8" s="120" customFormat="1" ht="13.5" customHeight="1" x14ac:dyDescent="0.2">
      <c r="A61" s="151"/>
      <c r="B61" s="152"/>
      <c r="C61" s="152"/>
      <c r="D61" s="152" t="s">
        <v>207</v>
      </c>
      <c r="E61" s="152"/>
      <c r="F61" s="153">
        <v>1.75</v>
      </c>
      <c r="G61" s="154"/>
      <c r="H61" s="154"/>
    </row>
    <row r="62" spans="1:8" s="120" customFormat="1" ht="13.5" customHeight="1" x14ac:dyDescent="0.2">
      <c r="A62" s="151"/>
      <c r="B62" s="152"/>
      <c r="C62" s="152"/>
      <c r="D62" s="152" t="s">
        <v>208</v>
      </c>
      <c r="E62" s="152"/>
      <c r="F62" s="153">
        <v>3.665</v>
      </c>
      <c r="G62" s="154"/>
      <c r="H62" s="154"/>
    </row>
    <row r="63" spans="1:8" s="120" customFormat="1" ht="13.5" customHeight="1" x14ac:dyDescent="0.2">
      <c r="A63" s="151"/>
      <c r="B63" s="152"/>
      <c r="C63" s="152"/>
      <c r="D63" s="152" t="s">
        <v>209</v>
      </c>
      <c r="E63" s="152"/>
      <c r="F63" s="153">
        <v>1.8</v>
      </c>
      <c r="G63" s="154"/>
      <c r="H63" s="154"/>
    </row>
    <row r="64" spans="1:8" s="120" customFormat="1" ht="13.5" customHeight="1" x14ac:dyDescent="0.2">
      <c r="A64" s="155"/>
      <c r="B64" s="156"/>
      <c r="C64" s="156"/>
      <c r="D64" s="156" t="s">
        <v>176</v>
      </c>
      <c r="E64" s="156"/>
      <c r="F64" s="157">
        <v>7.2149999999999999</v>
      </c>
      <c r="G64" s="158"/>
      <c r="H64" s="158"/>
    </row>
    <row r="65" spans="1:8" s="120" customFormat="1" ht="13.5" customHeight="1" x14ac:dyDescent="0.2">
      <c r="A65" s="147">
        <v>22</v>
      </c>
      <c r="B65" s="148" t="s">
        <v>200</v>
      </c>
      <c r="C65" s="148" t="s">
        <v>210</v>
      </c>
      <c r="D65" s="148" t="s">
        <v>211</v>
      </c>
      <c r="E65" s="148" t="s">
        <v>135</v>
      </c>
      <c r="F65" s="149">
        <v>31</v>
      </c>
      <c r="G65" s="373">
        <v>0</v>
      </c>
      <c r="H65" s="150">
        <f>G65*F65</f>
        <v>0</v>
      </c>
    </row>
    <row r="66" spans="1:8" s="120" customFormat="1" ht="13.5" customHeight="1" x14ac:dyDescent="0.2">
      <c r="A66" s="151"/>
      <c r="B66" s="152"/>
      <c r="C66" s="152"/>
      <c r="D66" s="152" t="s">
        <v>212</v>
      </c>
      <c r="E66" s="152"/>
      <c r="F66" s="153">
        <v>31</v>
      </c>
      <c r="G66" s="154"/>
      <c r="H66" s="154"/>
    </row>
    <row r="67" spans="1:8" s="120" customFormat="1" ht="13.5" customHeight="1" x14ac:dyDescent="0.2">
      <c r="A67" s="147">
        <v>23</v>
      </c>
      <c r="B67" s="148" t="s">
        <v>200</v>
      </c>
      <c r="C67" s="148" t="s">
        <v>213</v>
      </c>
      <c r="D67" s="148" t="s">
        <v>214</v>
      </c>
      <c r="E67" s="148" t="s">
        <v>135</v>
      </c>
      <c r="F67" s="149">
        <v>31</v>
      </c>
      <c r="G67" s="373">
        <v>0</v>
      </c>
      <c r="H67" s="150">
        <f t="shared" ref="H67:H68" si="5">G67*F67</f>
        <v>0</v>
      </c>
    </row>
    <row r="68" spans="1:8" s="120" customFormat="1" ht="24" customHeight="1" x14ac:dyDescent="0.2">
      <c r="A68" s="147">
        <v>24</v>
      </c>
      <c r="B68" s="148" t="s">
        <v>200</v>
      </c>
      <c r="C68" s="148" t="s">
        <v>215</v>
      </c>
      <c r="D68" s="148" t="s">
        <v>216</v>
      </c>
      <c r="E68" s="148" t="s">
        <v>188</v>
      </c>
      <c r="F68" s="149">
        <v>0.57399999999999995</v>
      </c>
      <c r="G68" s="373">
        <v>0</v>
      </c>
      <c r="H68" s="150">
        <f t="shared" si="5"/>
        <v>0</v>
      </c>
    </row>
    <row r="69" spans="1:8" s="120" customFormat="1" ht="13.5" customHeight="1" x14ac:dyDescent="0.2">
      <c r="A69" s="151"/>
      <c r="B69" s="152"/>
      <c r="C69" s="152"/>
      <c r="D69" s="152" t="s">
        <v>217</v>
      </c>
      <c r="E69" s="152"/>
      <c r="F69" s="153">
        <v>0.38200000000000001</v>
      </c>
      <c r="G69" s="154"/>
      <c r="H69" s="154"/>
    </row>
    <row r="70" spans="1:8" s="120" customFormat="1" ht="13.5" customHeight="1" x14ac:dyDescent="0.2">
      <c r="A70" s="151"/>
      <c r="B70" s="152"/>
      <c r="C70" s="152"/>
      <c r="D70" s="152" t="s">
        <v>218</v>
      </c>
      <c r="E70" s="152"/>
      <c r="F70" s="153">
        <v>0.192</v>
      </c>
      <c r="G70" s="154"/>
      <c r="H70" s="154"/>
    </row>
    <row r="71" spans="1:8" s="120" customFormat="1" ht="13.5" customHeight="1" x14ac:dyDescent="0.2">
      <c r="A71" s="155"/>
      <c r="B71" s="156"/>
      <c r="C71" s="156"/>
      <c r="D71" s="156" t="s">
        <v>176</v>
      </c>
      <c r="E71" s="156"/>
      <c r="F71" s="157">
        <v>0.57399999999999995</v>
      </c>
      <c r="G71" s="158"/>
      <c r="H71" s="158"/>
    </row>
    <row r="72" spans="1:8" s="120" customFormat="1" ht="24" customHeight="1" x14ac:dyDescent="0.2">
      <c r="A72" s="147">
        <v>25</v>
      </c>
      <c r="B72" s="148" t="s">
        <v>200</v>
      </c>
      <c r="C72" s="148" t="s">
        <v>219</v>
      </c>
      <c r="D72" s="148" t="s">
        <v>220</v>
      </c>
      <c r="E72" s="148" t="s">
        <v>170</v>
      </c>
      <c r="F72" s="149">
        <v>25.41</v>
      </c>
      <c r="G72" s="373">
        <v>0</v>
      </c>
      <c r="H72" s="150">
        <f>G72*F72</f>
        <v>0</v>
      </c>
    </row>
    <row r="73" spans="1:8" s="120" customFormat="1" ht="13.5" customHeight="1" x14ac:dyDescent="0.2">
      <c r="A73" s="151"/>
      <c r="B73" s="152"/>
      <c r="C73" s="152"/>
      <c r="D73" s="152" t="s">
        <v>221</v>
      </c>
      <c r="E73" s="152"/>
      <c r="F73" s="153">
        <v>24.21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222</v>
      </c>
      <c r="E74" s="152"/>
      <c r="F74" s="153">
        <v>1.2</v>
      </c>
      <c r="G74" s="154"/>
      <c r="H74" s="154"/>
    </row>
    <row r="75" spans="1:8" s="120" customFormat="1" ht="13.5" customHeight="1" x14ac:dyDescent="0.2">
      <c r="A75" s="155"/>
      <c r="B75" s="156"/>
      <c r="C75" s="156"/>
      <c r="D75" s="156" t="s">
        <v>176</v>
      </c>
      <c r="E75" s="156"/>
      <c r="F75" s="157">
        <v>25.41</v>
      </c>
      <c r="G75" s="158"/>
      <c r="H75" s="158"/>
    </row>
    <row r="76" spans="1:8" s="120" customFormat="1" ht="24" customHeight="1" x14ac:dyDescent="0.2">
      <c r="A76" s="147">
        <v>26</v>
      </c>
      <c r="B76" s="148" t="s">
        <v>200</v>
      </c>
      <c r="C76" s="148" t="s">
        <v>223</v>
      </c>
      <c r="D76" s="148" t="s">
        <v>224</v>
      </c>
      <c r="E76" s="148" t="s">
        <v>170</v>
      </c>
      <c r="F76" s="149">
        <v>7.35</v>
      </c>
      <c r="G76" s="373">
        <v>0</v>
      </c>
      <c r="H76" s="150">
        <f>G76*F76</f>
        <v>0</v>
      </c>
    </row>
    <row r="77" spans="1:8" s="120" customFormat="1" ht="13.5" customHeight="1" x14ac:dyDescent="0.2">
      <c r="A77" s="151"/>
      <c r="B77" s="152"/>
      <c r="C77" s="152"/>
      <c r="D77" s="152" t="s">
        <v>225</v>
      </c>
      <c r="E77" s="152"/>
      <c r="F77" s="153">
        <v>7.35</v>
      </c>
      <c r="G77" s="154"/>
      <c r="H77" s="154"/>
    </row>
    <row r="78" spans="1:8" s="120" customFormat="1" ht="13.5" customHeight="1" x14ac:dyDescent="0.2">
      <c r="A78" s="147">
        <v>27</v>
      </c>
      <c r="B78" s="148" t="s">
        <v>200</v>
      </c>
      <c r="C78" s="148" t="s">
        <v>226</v>
      </c>
      <c r="D78" s="148" t="s">
        <v>227</v>
      </c>
      <c r="E78" s="148" t="s">
        <v>135</v>
      </c>
      <c r="F78" s="149">
        <v>26.1</v>
      </c>
      <c r="G78" s="373">
        <v>0</v>
      </c>
      <c r="H78" s="150">
        <f>G78*F78</f>
        <v>0</v>
      </c>
    </row>
    <row r="79" spans="1:8" s="120" customFormat="1" ht="13.5" customHeight="1" x14ac:dyDescent="0.2">
      <c r="A79" s="151"/>
      <c r="B79" s="152"/>
      <c r="C79" s="152"/>
      <c r="D79" s="152" t="s">
        <v>228</v>
      </c>
      <c r="E79" s="152"/>
      <c r="F79" s="153">
        <v>21.99</v>
      </c>
      <c r="G79" s="154"/>
      <c r="H79" s="154"/>
    </row>
    <row r="80" spans="1:8" s="120" customFormat="1" ht="13.5" customHeight="1" x14ac:dyDescent="0.2">
      <c r="A80" s="151"/>
      <c r="B80" s="152"/>
      <c r="C80" s="152"/>
      <c r="D80" s="152" t="s">
        <v>229</v>
      </c>
      <c r="E80" s="152"/>
      <c r="F80" s="153">
        <v>4.1100000000000003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26.1</v>
      </c>
      <c r="G81" s="158"/>
      <c r="H81" s="158"/>
    </row>
    <row r="82" spans="1:8" s="120" customFormat="1" ht="13.5" customHeight="1" x14ac:dyDescent="0.2">
      <c r="A82" s="147">
        <v>28</v>
      </c>
      <c r="B82" s="148" t="s">
        <v>200</v>
      </c>
      <c r="C82" s="148" t="s">
        <v>230</v>
      </c>
      <c r="D82" s="148" t="s">
        <v>231</v>
      </c>
      <c r="E82" s="148" t="s">
        <v>135</v>
      </c>
      <c r="F82" s="149">
        <v>26.1</v>
      </c>
      <c r="G82" s="373">
        <v>0</v>
      </c>
      <c r="H82" s="150">
        <f t="shared" ref="H82:H83" si="6">G82*F82</f>
        <v>0</v>
      </c>
    </row>
    <row r="83" spans="1:8" s="120" customFormat="1" ht="13.5" customHeight="1" x14ac:dyDescent="0.2">
      <c r="A83" s="147">
        <v>29</v>
      </c>
      <c r="B83" s="148" t="s">
        <v>200</v>
      </c>
      <c r="C83" s="148" t="s">
        <v>232</v>
      </c>
      <c r="D83" s="148" t="s">
        <v>233</v>
      </c>
      <c r="E83" s="148" t="s">
        <v>188</v>
      </c>
      <c r="F83" s="149">
        <v>1.946</v>
      </c>
      <c r="G83" s="373">
        <v>0</v>
      </c>
      <c r="H83" s="150">
        <f t="shared" si="6"/>
        <v>0</v>
      </c>
    </row>
    <row r="84" spans="1:8" s="120" customFormat="1" ht="13.5" customHeight="1" x14ac:dyDescent="0.2">
      <c r="A84" s="151"/>
      <c r="B84" s="152"/>
      <c r="C84" s="152"/>
      <c r="D84" s="152" t="s">
        <v>234</v>
      </c>
      <c r="E84" s="152"/>
      <c r="F84" s="153">
        <v>1.2749999999999999</v>
      </c>
      <c r="G84" s="154"/>
      <c r="H84" s="154"/>
    </row>
    <row r="85" spans="1:8" s="120" customFormat="1" ht="13.5" customHeight="1" x14ac:dyDescent="0.2">
      <c r="A85" s="151"/>
      <c r="B85" s="152"/>
      <c r="C85" s="152"/>
      <c r="D85" s="152" t="s">
        <v>235</v>
      </c>
      <c r="E85" s="152"/>
      <c r="F85" s="153">
        <v>0.28399999999999997</v>
      </c>
      <c r="G85" s="154"/>
      <c r="H85" s="154"/>
    </row>
    <row r="86" spans="1:8" s="120" customFormat="1" ht="13.5" customHeight="1" x14ac:dyDescent="0.2">
      <c r="A86" s="151"/>
      <c r="B86" s="152"/>
      <c r="C86" s="152"/>
      <c r="D86" s="152" t="s">
        <v>236</v>
      </c>
      <c r="E86" s="152"/>
      <c r="F86" s="153">
        <v>0.33200000000000002</v>
      </c>
      <c r="G86" s="154"/>
      <c r="H86" s="154"/>
    </row>
    <row r="87" spans="1:8" s="120" customFormat="1" ht="13.5" customHeight="1" x14ac:dyDescent="0.2">
      <c r="A87" s="151"/>
      <c r="B87" s="152"/>
      <c r="C87" s="152"/>
      <c r="D87" s="152" t="s">
        <v>237</v>
      </c>
      <c r="E87" s="152"/>
      <c r="F87" s="153">
        <v>5.5E-2</v>
      </c>
      <c r="G87" s="154"/>
      <c r="H87" s="154"/>
    </row>
    <row r="88" spans="1:8" s="120" customFormat="1" ht="13.5" customHeight="1" x14ac:dyDescent="0.2">
      <c r="A88" s="155"/>
      <c r="B88" s="156"/>
      <c r="C88" s="156"/>
      <c r="D88" s="156" t="s">
        <v>176</v>
      </c>
      <c r="E88" s="156"/>
      <c r="F88" s="157">
        <v>1.946</v>
      </c>
      <c r="G88" s="158"/>
      <c r="H88" s="158"/>
    </row>
    <row r="89" spans="1:8" s="120" customFormat="1" ht="13.5" customHeight="1" x14ac:dyDescent="0.2">
      <c r="A89" s="147">
        <v>30</v>
      </c>
      <c r="B89" s="148" t="s">
        <v>200</v>
      </c>
      <c r="C89" s="148" t="s">
        <v>238</v>
      </c>
      <c r="D89" s="148" t="s">
        <v>239</v>
      </c>
      <c r="E89" s="148" t="s">
        <v>170</v>
      </c>
      <c r="F89" s="149">
        <v>27.283999999999999</v>
      </c>
      <c r="G89" s="373">
        <v>0</v>
      </c>
      <c r="H89" s="150">
        <f>G89*F89</f>
        <v>0</v>
      </c>
    </row>
    <row r="90" spans="1:8" s="120" customFormat="1" ht="13.5" customHeight="1" x14ac:dyDescent="0.2">
      <c r="A90" s="151"/>
      <c r="B90" s="152"/>
      <c r="C90" s="152"/>
      <c r="D90" s="152" t="s">
        <v>240</v>
      </c>
      <c r="E90" s="152"/>
      <c r="F90" s="153">
        <v>22.724</v>
      </c>
      <c r="G90" s="154"/>
      <c r="H90" s="154"/>
    </row>
    <row r="91" spans="1:8" s="120" customFormat="1" ht="13.5" customHeight="1" x14ac:dyDescent="0.2">
      <c r="A91" s="151"/>
      <c r="B91" s="152"/>
      <c r="C91" s="152"/>
      <c r="D91" s="152" t="s">
        <v>241</v>
      </c>
      <c r="E91" s="152"/>
      <c r="F91" s="153">
        <v>4.5599999999999996</v>
      </c>
      <c r="G91" s="154"/>
      <c r="H91" s="154"/>
    </row>
    <row r="92" spans="1:8" s="120" customFormat="1" ht="13.5" customHeight="1" x14ac:dyDescent="0.2">
      <c r="A92" s="155"/>
      <c r="B92" s="156"/>
      <c r="C92" s="156"/>
      <c r="D92" s="156" t="s">
        <v>176</v>
      </c>
      <c r="E92" s="156"/>
      <c r="F92" s="157">
        <v>27.283999999999999</v>
      </c>
      <c r="G92" s="158"/>
      <c r="H92" s="158"/>
    </row>
    <row r="93" spans="1:8" s="120" customFormat="1" ht="13.5" customHeight="1" x14ac:dyDescent="0.2">
      <c r="A93" s="147">
        <v>31</v>
      </c>
      <c r="B93" s="148" t="s">
        <v>200</v>
      </c>
      <c r="C93" s="148" t="s">
        <v>242</v>
      </c>
      <c r="D93" s="148" t="s">
        <v>243</v>
      </c>
      <c r="E93" s="148" t="s">
        <v>188</v>
      </c>
      <c r="F93" s="149">
        <v>0.245</v>
      </c>
      <c r="G93" s="373">
        <v>0</v>
      </c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244</v>
      </c>
      <c r="E94" s="152"/>
      <c r="F94" s="153">
        <v>0.245</v>
      </c>
      <c r="G94" s="154"/>
      <c r="H94" s="154"/>
    </row>
    <row r="95" spans="1:8" s="120" customFormat="1" ht="24" customHeight="1" x14ac:dyDescent="0.2">
      <c r="A95" s="147">
        <v>32</v>
      </c>
      <c r="B95" s="148" t="s">
        <v>200</v>
      </c>
      <c r="C95" s="148" t="s">
        <v>245</v>
      </c>
      <c r="D95" s="148" t="s">
        <v>246</v>
      </c>
      <c r="E95" s="148" t="s">
        <v>188</v>
      </c>
      <c r="F95" s="149">
        <v>0.98199999999999998</v>
      </c>
      <c r="G95" s="373">
        <v>0</v>
      </c>
      <c r="H95" s="150">
        <f>G95*F95</f>
        <v>0</v>
      </c>
    </row>
    <row r="96" spans="1:8" s="120" customFormat="1" ht="13.5" customHeight="1" x14ac:dyDescent="0.2">
      <c r="A96" s="151"/>
      <c r="B96" s="152"/>
      <c r="C96" s="152"/>
      <c r="D96" s="152" t="s">
        <v>247</v>
      </c>
      <c r="E96" s="152"/>
      <c r="F96" s="153">
        <v>0.98199999999999998</v>
      </c>
      <c r="G96" s="154"/>
      <c r="H96" s="154"/>
    </row>
    <row r="97" spans="1:8" s="120" customFormat="1" ht="28.5" customHeight="1" x14ac:dyDescent="0.2">
      <c r="A97" s="143"/>
      <c r="B97" s="144"/>
      <c r="C97" s="144" t="s">
        <v>158</v>
      </c>
      <c r="D97" s="144" t="s">
        <v>248</v>
      </c>
      <c r="E97" s="144"/>
      <c r="F97" s="145"/>
      <c r="G97" s="146"/>
      <c r="H97" s="146"/>
    </row>
    <row r="98" spans="1:8" s="120" customFormat="1" ht="24" customHeight="1" x14ac:dyDescent="0.2">
      <c r="A98" s="147">
        <v>33</v>
      </c>
      <c r="B98" s="148" t="s">
        <v>249</v>
      </c>
      <c r="C98" s="148" t="s">
        <v>250</v>
      </c>
      <c r="D98" s="148" t="s">
        <v>251</v>
      </c>
      <c r="E98" s="148" t="s">
        <v>188</v>
      </c>
      <c r="F98" s="149">
        <v>18.66</v>
      </c>
      <c r="G98" s="373">
        <v>0</v>
      </c>
      <c r="H98" s="150">
        <f t="shared" ref="H98:H100" si="7">G98*F98</f>
        <v>0</v>
      </c>
    </row>
    <row r="99" spans="1:8" s="120" customFormat="1" ht="13.5" customHeight="1" x14ac:dyDescent="0.2">
      <c r="A99" s="159">
        <v>34</v>
      </c>
      <c r="B99" s="160" t="s">
        <v>252</v>
      </c>
      <c r="C99" s="160" t="s">
        <v>253</v>
      </c>
      <c r="D99" s="160" t="s">
        <v>254</v>
      </c>
      <c r="E99" s="160" t="s">
        <v>138</v>
      </c>
      <c r="F99" s="161">
        <v>18660</v>
      </c>
      <c r="G99" s="373">
        <v>0</v>
      </c>
      <c r="H99" s="150">
        <f t="shared" si="7"/>
        <v>0</v>
      </c>
    </row>
    <row r="100" spans="1:8" s="120" customFormat="1" ht="24" customHeight="1" x14ac:dyDescent="0.2">
      <c r="A100" s="147">
        <v>35</v>
      </c>
      <c r="B100" s="148" t="s">
        <v>249</v>
      </c>
      <c r="C100" s="148" t="s">
        <v>255</v>
      </c>
      <c r="D100" s="148" t="s">
        <v>256</v>
      </c>
      <c r="E100" s="148" t="s">
        <v>135</v>
      </c>
      <c r="F100" s="149">
        <v>206.64</v>
      </c>
      <c r="G100" s="373">
        <v>0</v>
      </c>
      <c r="H100" s="150">
        <f t="shared" si="7"/>
        <v>0</v>
      </c>
    </row>
    <row r="101" spans="1:8" s="120" customFormat="1" ht="13.5" customHeight="1" x14ac:dyDescent="0.2">
      <c r="A101" s="151"/>
      <c r="B101" s="152"/>
      <c r="C101" s="152"/>
      <c r="D101" s="152" t="s">
        <v>257</v>
      </c>
      <c r="E101" s="152"/>
      <c r="F101" s="153">
        <v>55.2</v>
      </c>
      <c r="G101" s="154"/>
      <c r="H101" s="154"/>
    </row>
    <row r="102" spans="1:8" s="120" customFormat="1" ht="13.5" customHeight="1" x14ac:dyDescent="0.2">
      <c r="A102" s="151"/>
      <c r="B102" s="152"/>
      <c r="C102" s="152"/>
      <c r="D102" s="152" t="s">
        <v>258</v>
      </c>
      <c r="E102" s="152"/>
      <c r="F102" s="153">
        <v>13.8</v>
      </c>
      <c r="G102" s="154"/>
      <c r="H102" s="154"/>
    </row>
    <row r="103" spans="1:8" s="120" customFormat="1" ht="13.5" customHeight="1" x14ac:dyDescent="0.2">
      <c r="A103" s="151"/>
      <c r="B103" s="152"/>
      <c r="C103" s="152"/>
      <c r="D103" s="152" t="s">
        <v>259</v>
      </c>
      <c r="E103" s="152"/>
      <c r="F103" s="153">
        <v>96.84</v>
      </c>
      <c r="G103" s="154"/>
      <c r="H103" s="154"/>
    </row>
    <row r="104" spans="1:8" s="120" customFormat="1" ht="13.5" customHeight="1" x14ac:dyDescent="0.2">
      <c r="A104" s="151"/>
      <c r="B104" s="152"/>
      <c r="C104" s="152"/>
      <c r="D104" s="152" t="s">
        <v>260</v>
      </c>
      <c r="E104" s="152"/>
      <c r="F104" s="153">
        <v>18</v>
      </c>
      <c r="G104" s="154"/>
      <c r="H104" s="154"/>
    </row>
    <row r="105" spans="1:8" s="120" customFormat="1" ht="13.5" customHeight="1" x14ac:dyDescent="0.2">
      <c r="A105" s="151"/>
      <c r="B105" s="152"/>
      <c r="C105" s="152"/>
      <c r="D105" s="152" t="s">
        <v>261</v>
      </c>
      <c r="E105" s="152"/>
      <c r="F105" s="153">
        <v>22.8</v>
      </c>
      <c r="G105" s="154"/>
      <c r="H105" s="154"/>
    </row>
    <row r="106" spans="1:8" s="120" customFormat="1" ht="13.5" customHeight="1" x14ac:dyDescent="0.2">
      <c r="A106" s="155"/>
      <c r="B106" s="156"/>
      <c r="C106" s="156"/>
      <c r="D106" s="156" t="s">
        <v>176</v>
      </c>
      <c r="E106" s="156"/>
      <c r="F106" s="157">
        <v>206.64</v>
      </c>
      <c r="G106" s="158"/>
      <c r="H106" s="158"/>
    </row>
    <row r="107" spans="1:8" s="120" customFormat="1" ht="24" customHeight="1" x14ac:dyDescent="0.2">
      <c r="A107" s="147">
        <v>36</v>
      </c>
      <c r="B107" s="148" t="s">
        <v>249</v>
      </c>
      <c r="C107" s="148" t="s">
        <v>262</v>
      </c>
      <c r="D107" s="148" t="s">
        <v>263</v>
      </c>
      <c r="E107" s="148" t="s">
        <v>135</v>
      </c>
      <c r="F107" s="149">
        <v>206.84</v>
      </c>
      <c r="G107" s="373">
        <v>0</v>
      </c>
      <c r="H107" s="150">
        <f t="shared" ref="H107:H108" si="8">G107*F107</f>
        <v>0</v>
      </c>
    </row>
    <row r="108" spans="1:8" s="120" customFormat="1" ht="24" customHeight="1" x14ac:dyDescent="0.2">
      <c r="A108" s="147">
        <v>37</v>
      </c>
      <c r="B108" s="148" t="s">
        <v>249</v>
      </c>
      <c r="C108" s="148" t="s">
        <v>264</v>
      </c>
      <c r="D108" s="148" t="s">
        <v>265</v>
      </c>
      <c r="E108" s="148" t="s">
        <v>135</v>
      </c>
      <c r="F108" s="149">
        <v>105.31</v>
      </c>
      <c r="G108" s="373">
        <v>0</v>
      </c>
      <c r="H108" s="150">
        <f t="shared" si="8"/>
        <v>0</v>
      </c>
    </row>
    <row r="109" spans="1:8" s="120" customFormat="1" ht="13.5" customHeight="1" x14ac:dyDescent="0.2">
      <c r="A109" s="151"/>
      <c r="B109" s="152"/>
      <c r="C109" s="152"/>
      <c r="D109" s="152" t="s">
        <v>266</v>
      </c>
      <c r="E109" s="152"/>
      <c r="F109" s="153">
        <v>94.15</v>
      </c>
      <c r="G109" s="154"/>
      <c r="H109" s="154"/>
    </row>
    <row r="110" spans="1:8" s="120" customFormat="1" ht="13.5" customHeight="1" x14ac:dyDescent="0.2">
      <c r="A110" s="151"/>
      <c r="B110" s="152"/>
      <c r="C110" s="152"/>
      <c r="D110" s="152" t="s">
        <v>267</v>
      </c>
      <c r="E110" s="152"/>
      <c r="F110" s="153">
        <v>11.16</v>
      </c>
      <c r="G110" s="154"/>
      <c r="H110" s="154"/>
    </row>
    <row r="111" spans="1:8" s="120" customFormat="1" ht="13.5" customHeight="1" x14ac:dyDescent="0.2">
      <c r="A111" s="155"/>
      <c r="B111" s="156"/>
      <c r="C111" s="156"/>
      <c r="D111" s="156" t="s">
        <v>176</v>
      </c>
      <c r="E111" s="156"/>
      <c r="F111" s="157">
        <v>105.31</v>
      </c>
      <c r="G111" s="158"/>
      <c r="H111" s="158"/>
    </row>
    <row r="112" spans="1:8" s="120" customFormat="1" ht="13.5" customHeight="1" x14ac:dyDescent="0.2">
      <c r="A112" s="159">
        <v>38</v>
      </c>
      <c r="B112" s="160" t="s">
        <v>268</v>
      </c>
      <c r="C112" s="160" t="s">
        <v>269</v>
      </c>
      <c r="D112" s="160" t="s">
        <v>270</v>
      </c>
      <c r="E112" s="160" t="s">
        <v>135</v>
      </c>
      <c r="F112" s="161">
        <v>105.31</v>
      </c>
      <c r="G112" s="373">
        <v>0</v>
      </c>
      <c r="H112" s="150">
        <f>G112*F112</f>
        <v>0</v>
      </c>
    </row>
    <row r="113" spans="1:8" s="120" customFormat="1" ht="28.5" customHeight="1" x14ac:dyDescent="0.2">
      <c r="A113" s="143"/>
      <c r="B113" s="144"/>
      <c r="C113" s="144" t="s">
        <v>159</v>
      </c>
      <c r="D113" s="144" t="s">
        <v>271</v>
      </c>
      <c r="E113" s="144"/>
      <c r="F113" s="145"/>
      <c r="G113" s="146"/>
      <c r="H113" s="146"/>
    </row>
    <row r="114" spans="1:8" s="120" customFormat="1" ht="24" customHeight="1" x14ac:dyDescent="0.2">
      <c r="A114" s="147">
        <v>39</v>
      </c>
      <c r="B114" s="148" t="s">
        <v>249</v>
      </c>
      <c r="C114" s="148" t="s">
        <v>272</v>
      </c>
      <c r="D114" s="148" t="s">
        <v>273</v>
      </c>
      <c r="E114" s="148" t="s">
        <v>135</v>
      </c>
      <c r="F114" s="149">
        <v>189.4</v>
      </c>
      <c r="G114" s="373">
        <v>0</v>
      </c>
      <c r="H114" s="150">
        <f>G114*F114</f>
        <v>0</v>
      </c>
    </row>
    <row r="115" spans="1:8" s="120" customFormat="1" ht="13.5" customHeight="1" x14ac:dyDescent="0.2">
      <c r="A115" s="151"/>
      <c r="B115" s="152"/>
      <c r="C115" s="152"/>
      <c r="D115" s="152" t="s">
        <v>274</v>
      </c>
      <c r="E115" s="152"/>
      <c r="F115" s="153">
        <v>28</v>
      </c>
      <c r="G115" s="154"/>
      <c r="H115" s="154"/>
    </row>
    <row r="116" spans="1:8" s="120" customFormat="1" ht="13.5" customHeight="1" x14ac:dyDescent="0.2">
      <c r="A116" s="151"/>
      <c r="B116" s="152"/>
      <c r="C116" s="152"/>
      <c r="D116" s="152" t="s">
        <v>275</v>
      </c>
      <c r="E116" s="152"/>
      <c r="F116" s="153">
        <v>161.4</v>
      </c>
      <c r="G116" s="154"/>
      <c r="H116" s="154"/>
    </row>
    <row r="117" spans="1:8" s="120" customFormat="1" ht="13.5" customHeight="1" x14ac:dyDescent="0.2">
      <c r="A117" s="155"/>
      <c r="B117" s="156"/>
      <c r="C117" s="156"/>
      <c r="D117" s="156" t="s">
        <v>176</v>
      </c>
      <c r="E117" s="156"/>
      <c r="F117" s="157">
        <v>189.4</v>
      </c>
      <c r="G117" s="158"/>
      <c r="H117" s="158"/>
    </row>
    <row r="118" spans="1:8" s="120" customFormat="1" ht="24" customHeight="1" x14ac:dyDescent="0.2">
      <c r="A118" s="159">
        <v>40</v>
      </c>
      <c r="B118" s="160" t="s">
        <v>268</v>
      </c>
      <c r="C118" s="160" t="s">
        <v>276</v>
      </c>
      <c r="D118" s="160" t="s">
        <v>277</v>
      </c>
      <c r="E118" s="160" t="s">
        <v>135</v>
      </c>
      <c r="F118" s="161">
        <v>189.4</v>
      </c>
      <c r="G118" s="373">
        <v>0</v>
      </c>
      <c r="H118" s="150">
        <f>G118*F118</f>
        <v>0</v>
      </c>
    </row>
    <row r="119" spans="1:8" s="120" customFormat="1" ht="28.5" customHeight="1" x14ac:dyDescent="0.2">
      <c r="A119" s="143"/>
      <c r="B119" s="144"/>
      <c r="C119" s="144" t="s">
        <v>160</v>
      </c>
      <c r="D119" s="144" t="s">
        <v>623</v>
      </c>
      <c r="E119" s="144"/>
      <c r="F119" s="145"/>
      <c r="G119" s="146"/>
      <c r="H119" s="146"/>
    </row>
    <row r="120" spans="1:8" s="120" customFormat="1" ht="13.5" customHeight="1" x14ac:dyDescent="0.2">
      <c r="A120" s="147">
        <v>41</v>
      </c>
      <c r="B120" s="148" t="s">
        <v>618</v>
      </c>
      <c r="C120" s="148" t="s">
        <v>1455</v>
      </c>
      <c r="D120" s="148" t="s">
        <v>1456</v>
      </c>
      <c r="E120" s="148" t="s">
        <v>135</v>
      </c>
      <c r="F120" s="149">
        <v>64</v>
      </c>
      <c r="G120" s="373">
        <v>0</v>
      </c>
      <c r="H120" s="150">
        <f>G120*F120</f>
        <v>0</v>
      </c>
    </row>
    <row r="121" spans="1:8" s="120" customFormat="1" ht="13.5" customHeight="1" x14ac:dyDescent="0.2">
      <c r="A121" s="151"/>
      <c r="B121" s="152"/>
      <c r="C121" s="152"/>
      <c r="D121" s="152" t="s">
        <v>1457</v>
      </c>
      <c r="E121" s="152"/>
      <c r="F121" s="153">
        <v>64</v>
      </c>
      <c r="G121" s="154"/>
      <c r="H121" s="154"/>
    </row>
    <row r="122" spans="1:8" s="120" customFormat="1" ht="24" customHeight="1" x14ac:dyDescent="0.2">
      <c r="A122" s="147">
        <v>42</v>
      </c>
      <c r="B122" s="148" t="s">
        <v>618</v>
      </c>
      <c r="C122" s="148" t="s">
        <v>1458</v>
      </c>
      <c r="D122" s="148" t="s">
        <v>1459</v>
      </c>
      <c r="E122" s="148" t="s">
        <v>135</v>
      </c>
      <c r="F122" s="149">
        <v>64</v>
      </c>
      <c r="G122" s="373">
        <v>0</v>
      </c>
      <c r="H122" s="150">
        <f t="shared" ref="H122:H125" si="9">G122*F122</f>
        <v>0</v>
      </c>
    </row>
    <row r="123" spans="1:8" s="120" customFormat="1" ht="13.5" customHeight="1" x14ac:dyDescent="0.2">
      <c r="A123" s="159">
        <v>43</v>
      </c>
      <c r="B123" s="160" t="s">
        <v>656</v>
      </c>
      <c r="C123" s="160" t="s">
        <v>1460</v>
      </c>
      <c r="D123" s="160" t="s">
        <v>1461</v>
      </c>
      <c r="E123" s="160" t="s">
        <v>188</v>
      </c>
      <c r="F123" s="161">
        <v>8</v>
      </c>
      <c r="G123" s="373">
        <v>0</v>
      </c>
      <c r="H123" s="150">
        <f t="shared" si="9"/>
        <v>0</v>
      </c>
    </row>
    <row r="124" spans="1:8" s="120" customFormat="1" ht="24" customHeight="1" x14ac:dyDescent="0.2">
      <c r="A124" s="147">
        <v>44</v>
      </c>
      <c r="B124" s="148" t="s">
        <v>618</v>
      </c>
      <c r="C124" s="148" t="s">
        <v>1462</v>
      </c>
      <c r="D124" s="148" t="s">
        <v>1463</v>
      </c>
      <c r="E124" s="148" t="s">
        <v>135</v>
      </c>
      <c r="F124" s="149">
        <v>64</v>
      </c>
      <c r="G124" s="373">
        <v>0</v>
      </c>
      <c r="H124" s="150">
        <f t="shared" si="9"/>
        <v>0</v>
      </c>
    </row>
    <row r="125" spans="1:8" s="120" customFormat="1" ht="13.5" customHeight="1" x14ac:dyDescent="0.2">
      <c r="A125" s="159">
        <v>45</v>
      </c>
      <c r="B125" s="160" t="s">
        <v>627</v>
      </c>
      <c r="C125" s="160" t="s">
        <v>1464</v>
      </c>
      <c r="D125" s="160" t="s">
        <v>1465</v>
      </c>
      <c r="E125" s="160" t="s">
        <v>135</v>
      </c>
      <c r="F125" s="161">
        <v>64</v>
      </c>
      <c r="G125" s="373">
        <v>0</v>
      </c>
      <c r="H125" s="150">
        <f t="shared" si="9"/>
        <v>0</v>
      </c>
    </row>
    <row r="126" spans="1:8" s="120" customFormat="1" ht="28.5" customHeight="1" x14ac:dyDescent="0.2">
      <c r="A126" s="143"/>
      <c r="B126" s="144"/>
      <c r="C126" s="144" t="s">
        <v>161</v>
      </c>
      <c r="D126" s="144" t="s">
        <v>278</v>
      </c>
      <c r="E126" s="144"/>
      <c r="F126" s="145"/>
      <c r="G126" s="146"/>
      <c r="H126" s="146"/>
    </row>
    <row r="127" spans="1:8" s="120" customFormat="1" ht="24" customHeight="1" x14ac:dyDescent="0.2">
      <c r="A127" s="147">
        <v>46</v>
      </c>
      <c r="B127" s="148" t="s">
        <v>200</v>
      </c>
      <c r="C127" s="148" t="s">
        <v>279</v>
      </c>
      <c r="D127" s="148" t="s">
        <v>280</v>
      </c>
      <c r="E127" s="148" t="s">
        <v>135</v>
      </c>
      <c r="F127" s="149">
        <v>16.399999999999999</v>
      </c>
      <c r="G127" s="373">
        <v>0</v>
      </c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281</v>
      </c>
      <c r="E128" s="152"/>
      <c r="F128" s="153">
        <v>16.399999999999999</v>
      </c>
      <c r="G128" s="154"/>
      <c r="H128" s="154"/>
    </row>
    <row r="129" spans="1:8" s="120" customFormat="1" ht="24" customHeight="1" x14ac:dyDescent="0.2">
      <c r="A129" s="147">
        <v>47</v>
      </c>
      <c r="B129" s="148" t="s">
        <v>200</v>
      </c>
      <c r="C129" s="148" t="s">
        <v>282</v>
      </c>
      <c r="D129" s="148" t="s">
        <v>283</v>
      </c>
      <c r="E129" s="148" t="s">
        <v>135</v>
      </c>
      <c r="F129" s="149">
        <v>83.43</v>
      </c>
      <c r="G129" s="373">
        <v>0</v>
      </c>
      <c r="H129" s="150">
        <f>G129*F129</f>
        <v>0</v>
      </c>
    </row>
    <row r="130" spans="1:8" s="120" customFormat="1" ht="13.5" customHeight="1" x14ac:dyDescent="0.2">
      <c r="A130" s="151"/>
      <c r="B130" s="152"/>
      <c r="C130" s="152"/>
      <c r="D130" s="152" t="s">
        <v>284</v>
      </c>
      <c r="E130" s="152"/>
      <c r="F130" s="153">
        <v>83.43</v>
      </c>
      <c r="G130" s="154"/>
      <c r="H130" s="154"/>
    </row>
    <row r="131" spans="1:8" s="120" customFormat="1" ht="24" customHeight="1" x14ac:dyDescent="0.2">
      <c r="A131" s="147">
        <v>48</v>
      </c>
      <c r="B131" s="148" t="s">
        <v>200</v>
      </c>
      <c r="C131" s="148" t="s">
        <v>285</v>
      </c>
      <c r="D131" s="148" t="s">
        <v>286</v>
      </c>
      <c r="E131" s="148" t="s">
        <v>170</v>
      </c>
      <c r="F131" s="149">
        <v>26.535</v>
      </c>
      <c r="G131" s="373">
        <v>0</v>
      </c>
      <c r="H131" s="150">
        <f>G131*F131</f>
        <v>0</v>
      </c>
    </row>
    <row r="132" spans="1:8" s="120" customFormat="1" ht="13.5" customHeight="1" x14ac:dyDescent="0.2">
      <c r="A132" s="151"/>
      <c r="B132" s="152"/>
      <c r="C132" s="152"/>
      <c r="D132" s="152" t="s">
        <v>287</v>
      </c>
      <c r="E132" s="152"/>
      <c r="F132" s="153">
        <v>23.85</v>
      </c>
      <c r="G132" s="154"/>
      <c r="H132" s="154"/>
    </row>
    <row r="133" spans="1:8" s="120" customFormat="1" ht="13.5" customHeight="1" x14ac:dyDescent="0.2">
      <c r="A133" s="151"/>
      <c r="B133" s="152"/>
      <c r="C133" s="152"/>
      <c r="D133" s="152" t="s">
        <v>288</v>
      </c>
      <c r="E133" s="152"/>
      <c r="F133" s="153">
        <v>1.2</v>
      </c>
      <c r="G133" s="154"/>
      <c r="H133" s="154"/>
    </row>
    <row r="134" spans="1:8" s="120" customFormat="1" ht="13.5" customHeight="1" x14ac:dyDescent="0.2">
      <c r="A134" s="151"/>
      <c r="B134" s="152"/>
      <c r="C134" s="152"/>
      <c r="D134" s="152" t="s">
        <v>289</v>
      </c>
      <c r="E134" s="152"/>
      <c r="F134" s="153">
        <v>1.4850000000000001</v>
      </c>
      <c r="G134" s="154"/>
      <c r="H134" s="154"/>
    </row>
    <row r="135" spans="1:8" s="120" customFormat="1" ht="13.5" customHeight="1" x14ac:dyDescent="0.2">
      <c r="A135" s="155"/>
      <c r="B135" s="156"/>
      <c r="C135" s="156"/>
      <c r="D135" s="156" t="s">
        <v>176</v>
      </c>
      <c r="E135" s="156"/>
      <c r="F135" s="157">
        <v>26.535</v>
      </c>
      <c r="G135" s="158"/>
      <c r="H135" s="158"/>
    </row>
    <row r="136" spans="1:8" s="120" customFormat="1" ht="24" customHeight="1" x14ac:dyDescent="0.2">
      <c r="A136" s="147">
        <v>49</v>
      </c>
      <c r="B136" s="148" t="s">
        <v>200</v>
      </c>
      <c r="C136" s="148" t="s">
        <v>290</v>
      </c>
      <c r="D136" s="148" t="s">
        <v>291</v>
      </c>
      <c r="E136" s="148" t="s">
        <v>170</v>
      </c>
      <c r="F136" s="149">
        <v>26.535</v>
      </c>
      <c r="G136" s="373">
        <v>0</v>
      </c>
      <c r="H136" s="150">
        <f t="shared" ref="H136:H137" si="10">G136*F136</f>
        <v>0</v>
      </c>
    </row>
    <row r="137" spans="1:8" s="120" customFormat="1" ht="24" customHeight="1" x14ac:dyDescent="0.2">
      <c r="A137" s="147">
        <v>50</v>
      </c>
      <c r="B137" s="148" t="s">
        <v>200</v>
      </c>
      <c r="C137" s="148" t="s">
        <v>292</v>
      </c>
      <c r="D137" s="148" t="s">
        <v>293</v>
      </c>
      <c r="E137" s="148" t="s">
        <v>0</v>
      </c>
      <c r="F137" s="149">
        <v>106</v>
      </c>
      <c r="G137" s="373">
        <v>0</v>
      </c>
      <c r="H137" s="150">
        <f t="shared" si="10"/>
        <v>0</v>
      </c>
    </row>
    <row r="138" spans="1:8" s="120" customFormat="1" ht="13.5" customHeight="1" x14ac:dyDescent="0.2">
      <c r="A138" s="151"/>
      <c r="B138" s="152"/>
      <c r="C138" s="152"/>
      <c r="D138" s="152" t="s">
        <v>294</v>
      </c>
      <c r="E138" s="152"/>
      <c r="F138" s="153">
        <v>26.5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295</v>
      </c>
      <c r="E139" s="152"/>
      <c r="F139" s="153">
        <v>26.5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296</v>
      </c>
      <c r="E140" s="152"/>
      <c r="F140" s="153">
        <v>26.5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297</v>
      </c>
      <c r="E141" s="152"/>
      <c r="F141" s="153">
        <v>26.5</v>
      </c>
      <c r="G141" s="154"/>
      <c r="H141" s="154"/>
    </row>
    <row r="142" spans="1:8" s="120" customFormat="1" ht="13.5" customHeight="1" x14ac:dyDescent="0.2">
      <c r="A142" s="155"/>
      <c r="B142" s="156"/>
      <c r="C142" s="156"/>
      <c r="D142" s="156" t="s">
        <v>176</v>
      </c>
      <c r="E142" s="156"/>
      <c r="F142" s="157">
        <v>106</v>
      </c>
      <c r="G142" s="158"/>
      <c r="H142" s="158"/>
    </row>
    <row r="143" spans="1:8" s="120" customFormat="1" ht="13.5" customHeight="1" x14ac:dyDescent="0.2">
      <c r="A143" s="147">
        <v>51</v>
      </c>
      <c r="B143" s="148" t="s">
        <v>200</v>
      </c>
      <c r="C143" s="148" t="s">
        <v>298</v>
      </c>
      <c r="D143" s="148" t="s">
        <v>299</v>
      </c>
      <c r="E143" s="148" t="s">
        <v>135</v>
      </c>
      <c r="F143" s="149">
        <v>4.8</v>
      </c>
      <c r="G143" s="373">
        <v>0</v>
      </c>
      <c r="H143" s="150">
        <f>G143*F143</f>
        <v>0</v>
      </c>
    </row>
    <row r="144" spans="1:8" s="120" customFormat="1" ht="13.5" customHeight="1" x14ac:dyDescent="0.2">
      <c r="A144" s="151"/>
      <c r="B144" s="152"/>
      <c r="C144" s="152"/>
      <c r="D144" s="152" t="s">
        <v>300</v>
      </c>
      <c r="E144" s="152"/>
      <c r="F144" s="153">
        <v>4.8</v>
      </c>
      <c r="G144" s="154"/>
      <c r="H144" s="154"/>
    </row>
    <row r="145" spans="1:8" s="120" customFormat="1" ht="13.5" customHeight="1" x14ac:dyDescent="0.2">
      <c r="A145" s="147">
        <v>52</v>
      </c>
      <c r="B145" s="148" t="s">
        <v>200</v>
      </c>
      <c r="C145" s="148" t="s">
        <v>301</v>
      </c>
      <c r="D145" s="148" t="s">
        <v>302</v>
      </c>
      <c r="E145" s="148" t="s">
        <v>135</v>
      </c>
      <c r="F145" s="149">
        <v>4.8</v>
      </c>
      <c r="G145" s="373">
        <v>0</v>
      </c>
      <c r="H145" s="150">
        <f t="shared" ref="H145:H148" si="11">G145*F145</f>
        <v>0</v>
      </c>
    </row>
    <row r="146" spans="1:8" s="120" customFormat="1" ht="24" customHeight="1" x14ac:dyDescent="0.2">
      <c r="A146" s="147">
        <v>53</v>
      </c>
      <c r="B146" s="148" t="s">
        <v>200</v>
      </c>
      <c r="C146" s="148" t="s">
        <v>303</v>
      </c>
      <c r="D146" s="148" t="s">
        <v>304</v>
      </c>
      <c r="E146" s="148" t="s">
        <v>0</v>
      </c>
      <c r="F146" s="149">
        <v>3.5</v>
      </c>
      <c r="G146" s="373">
        <v>0</v>
      </c>
      <c r="H146" s="150">
        <f t="shared" si="11"/>
        <v>0</v>
      </c>
    </row>
    <row r="147" spans="1:8" s="120" customFormat="1" ht="24" customHeight="1" x14ac:dyDescent="0.2">
      <c r="A147" s="147">
        <v>54</v>
      </c>
      <c r="B147" s="148" t="s">
        <v>200</v>
      </c>
      <c r="C147" s="148" t="s">
        <v>305</v>
      </c>
      <c r="D147" s="148" t="s">
        <v>306</v>
      </c>
      <c r="E147" s="148" t="s">
        <v>0</v>
      </c>
      <c r="F147" s="149">
        <v>3.5</v>
      </c>
      <c r="G147" s="373">
        <v>0</v>
      </c>
      <c r="H147" s="150">
        <f t="shared" si="11"/>
        <v>0</v>
      </c>
    </row>
    <row r="148" spans="1:8" s="120" customFormat="1" ht="24" customHeight="1" x14ac:dyDescent="0.2">
      <c r="A148" s="147">
        <v>55</v>
      </c>
      <c r="B148" s="148" t="s">
        <v>200</v>
      </c>
      <c r="C148" s="148" t="s">
        <v>307</v>
      </c>
      <c r="D148" s="148" t="s">
        <v>308</v>
      </c>
      <c r="E148" s="148" t="s">
        <v>0</v>
      </c>
      <c r="F148" s="149">
        <v>24</v>
      </c>
      <c r="G148" s="373">
        <v>0</v>
      </c>
      <c r="H148" s="150">
        <f t="shared" si="11"/>
        <v>0</v>
      </c>
    </row>
    <row r="149" spans="1:8" s="120" customFormat="1" ht="13.5" customHeight="1" x14ac:dyDescent="0.2">
      <c r="A149" s="151"/>
      <c r="B149" s="152"/>
      <c r="C149" s="152"/>
      <c r="D149" s="152" t="s">
        <v>309</v>
      </c>
      <c r="E149" s="152"/>
      <c r="F149" s="153">
        <v>24</v>
      </c>
      <c r="G149" s="154"/>
      <c r="H149" s="154"/>
    </row>
    <row r="150" spans="1:8" s="120" customFormat="1" ht="13.5" customHeight="1" x14ac:dyDescent="0.2">
      <c r="A150" s="147">
        <v>56</v>
      </c>
      <c r="B150" s="148" t="s">
        <v>200</v>
      </c>
      <c r="C150" s="148" t="s">
        <v>310</v>
      </c>
      <c r="D150" s="148" t="s">
        <v>311</v>
      </c>
      <c r="E150" s="148" t="s">
        <v>170</v>
      </c>
      <c r="F150" s="149">
        <v>24</v>
      </c>
      <c r="G150" s="373">
        <v>0</v>
      </c>
      <c r="H150" s="150">
        <f>G150*F150</f>
        <v>0</v>
      </c>
    </row>
    <row r="151" spans="1:8" s="120" customFormat="1" ht="28.5" customHeight="1" x14ac:dyDescent="0.2">
      <c r="A151" s="143"/>
      <c r="B151" s="144"/>
      <c r="C151" s="144" t="s">
        <v>163</v>
      </c>
      <c r="D151" s="144" t="s">
        <v>312</v>
      </c>
      <c r="E151" s="144"/>
      <c r="F151" s="145"/>
      <c r="G151" s="146"/>
      <c r="H151" s="146"/>
    </row>
    <row r="152" spans="1:8" s="120" customFormat="1" ht="13.5" customHeight="1" x14ac:dyDescent="0.2">
      <c r="A152" s="147">
        <v>57</v>
      </c>
      <c r="B152" s="148" t="s">
        <v>313</v>
      </c>
      <c r="C152" s="148" t="s">
        <v>314</v>
      </c>
      <c r="D152" s="148" t="s">
        <v>1466</v>
      </c>
      <c r="E152" s="148" t="s">
        <v>315</v>
      </c>
      <c r="F152" s="149">
        <v>3</v>
      </c>
      <c r="G152" s="373">
        <v>0</v>
      </c>
      <c r="H152" s="150">
        <f t="shared" ref="H152:H156" si="12">G152*F152</f>
        <v>0</v>
      </c>
    </row>
    <row r="153" spans="1:8" s="120" customFormat="1" ht="24" customHeight="1" x14ac:dyDescent="0.2">
      <c r="A153" s="147">
        <v>58</v>
      </c>
      <c r="B153" s="148" t="s">
        <v>313</v>
      </c>
      <c r="C153" s="148" t="s">
        <v>316</v>
      </c>
      <c r="D153" s="148" t="s">
        <v>317</v>
      </c>
      <c r="E153" s="148" t="s">
        <v>315</v>
      </c>
      <c r="F153" s="149">
        <v>3</v>
      </c>
      <c r="G153" s="373">
        <v>0</v>
      </c>
      <c r="H153" s="150">
        <f t="shared" si="12"/>
        <v>0</v>
      </c>
    </row>
    <row r="154" spans="1:8" s="120" customFormat="1" ht="24" customHeight="1" x14ac:dyDescent="0.2">
      <c r="A154" s="147">
        <v>59</v>
      </c>
      <c r="B154" s="148" t="s">
        <v>313</v>
      </c>
      <c r="C154" s="148" t="s">
        <v>318</v>
      </c>
      <c r="D154" s="148" t="s">
        <v>319</v>
      </c>
      <c r="E154" s="148" t="s">
        <v>315</v>
      </c>
      <c r="F154" s="149">
        <v>3</v>
      </c>
      <c r="G154" s="373">
        <v>0</v>
      </c>
      <c r="H154" s="150">
        <f t="shared" si="12"/>
        <v>0</v>
      </c>
    </row>
    <row r="155" spans="1:8" s="120" customFormat="1" ht="24" customHeight="1" x14ac:dyDescent="0.2">
      <c r="A155" s="147">
        <v>60</v>
      </c>
      <c r="B155" s="148" t="s">
        <v>313</v>
      </c>
      <c r="C155" s="148" t="s">
        <v>320</v>
      </c>
      <c r="D155" s="148" t="s">
        <v>321</v>
      </c>
      <c r="E155" s="148" t="s">
        <v>315</v>
      </c>
      <c r="F155" s="149">
        <v>3</v>
      </c>
      <c r="G155" s="373">
        <v>0</v>
      </c>
      <c r="H155" s="150">
        <f t="shared" si="12"/>
        <v>0</v>
      </c>
    </row>
    <row r="156" spans="1:8" s="120" customFormat="1" ht="24" customHeight="1" x14ac:dyDescent="0.2">
      <c r="A156" s="147">
        <v>61</v>
      </c>
      <c r="B156" s="148" t="s">
        <v>313</v>
      </c>
      <c r="C156" s="148" t="s">
        <v>322</v>
      </c>
      <c r="D156" s="148" t="s">
        <v>323</v>
      </c>
      <c r="E156" s="148" t="s">
        <v>315</v>
      </c>
      <c r="F156" s="149">
        <v>3</v>
      </c>
      <c r="G156" s="373">
        <v>0</v>
      </c>
      <c r="H156" s="150">
        <f t="shared" si="12"/>
        <v>0</v>
      </c>
    </row>
    <row r="157" spans="1:8" s="120" customFormat="1" ht="28.5" customHeight="1" x14ac:dyDescent="0.2">
      <c r="A157" s="143"/>
      <c r="B157" s="144"/>
      <c r="C157" s="144" t="s">
        <v>324</v>
      </c>
      <c r="D157" s="144" t="s">
        <v>325</v>
      </c>
      <c r="E157" s="144"/>
      <c r="F157" s="145"/>
      <c r="G157" s="146"/>
      <c r="H157" s="146"/>
    </row>
    <row r="158" spans="1:8" s="120" customFormat="1" ht="24" customHeight="1" x14ac:dyDescent="0.2">
      <c r="A158" s="147">
        <v>62</v>
      </c>
      <c r="B158" s="148" t="s">
        <v>326</v>
      </c>
      <c r="C158" s="148" t="s">
        <v>327</v>
      </c>
      <c r="D158" s="148" t="s">
        <v>328</v>
      </c>
      <c r="E158" s="148" t="s">
        <v>135</v>
      </c>
      <c r="F158" s="149">
        <v>360</v>
      </c>
      <c r="G158" s="373">
        <v>0</v>
      </c>
      <c r="H158" s="150">
        <f t="shared" ref="H158:H159" si="13">G158*F158</f>
        <v>0</v>
      </c>
    </row>
    <row r="159" spans="1:8" s="120" customFormat="1" ht="24" customHeight="1" x14ac:dyDescent="0.2">
      <c r="A159" s="147">
        <v>63</v>
      </c>
      <c r="B159" s="148" t="s">
        <v>326</v>
      </c>
      <c r="C159" s="148" t="s">
        <v>329</v>
      </c>
      <c r="D159" s="148" t="s">
        <v>330</v>
      </c>
      <c r="E159" s="148" t="s">
        <v>135</v>
      </c>
      <c r="F159" s="149">
        <v>340</v>
      </c>
      <c r="G159" s="373">
        <v>0</v>
      </c>
      <c r="H159" s="150">
        <f t="shared" si="13"/>
        <v>0</v>
      </c>
    </row>
    <row r="160" spans="1:8" s="120" customFormat="1" ht="13.5" customHeight="1" x14ac:dyDescent="0.2">
      <c r="A160" s="151"/>
      <c r="B160" s="152"/>
      <c r="C160" s="152"/>
      <c r="D160" s="152" t="s">
        <v>331</v>
      </c>
      <c r="E160" s="152"/>
      <c r="F160" s="153">
        <v>340</v>
      </c>
      <c r="G160" s="154"/>
      <c r="H160" s="154"/>
    </row>
    <row r="161" spans="1:8" s="120" customFormat="1" ht="24" customHeight="1" x14ac:dyDescent="0.2">
      <c r="A161" s="147">
        <v>64</v>
      </c>
      <c r="B161" s="148" t="s">
        <v>326</v>
      </c>
      <c r="C161" s="148" t="s">
        <v>332</v>
      </c>
      <c r="D161" s="148" t="s">
        <v>333</v>
      </c>
      <c r="E161" s="148" t="s">
        <v>135</v>
      </c>
      <c r="F161" s="149">
        <v>360</v>
      </c>
      <c r="G161" s="373">
        <v>0</v>
      </c>
      <c r="H161" s="150">
        <f t="shared" ref="H161:H162" si="14">G161*F161</f>
        <v>0</v>
      </c>
    </row>
    <row r="162" spans="1:8" s="120" customFormat="1" ht="24" customHeight="1" x14ac:dyDescent="0.2">
      <c r="A162" s="147">
        <v>65</v>
      </c>
      <c r="B162" s="148" t="s">
        <v>200</v>
      </c>
      <c r="C162" s="148" t="s">
        <v>334</v>
      </c>
      <c r="D162" s="148" t="s">
        <v>335</v>
      </c>
      <c r="E162" s="148" t="s">
        <v>135</v>
      </c>
      <c r="F162" s="149">
        <v>197.25</v>
      </c>
      <c r="G162" s="373">
        <v>0</v>
      </c>
      <c r="H162" s="150">
        <f t="shared" si="14"/>
        <v>0</v>
      </c>
    </row>
    <row r="163" spans="1:8" s="120" customFormat="1" ht="13.5" customHeight="1" x14ac:dyDescent="0.2">
      <c r="A163" s="151"/>
      <c r="B163" s="152"/>
      <c r="C163" s="152"/>
      <c r="D163" s="152" t="s">
        <v>336</v>
      </c>
      <c r="E163" s="152"/>
      <c r="F163" s="153">
        <v>197.25</v>
      </c>
      <c r="G163" s="154"/>
      <c r="H163" s="154"/>
    </row>
    <row r="164" spans="1:8" s="120" customFormat="1" ht="24" customHeight="1" x14ac:dyDescent="0.2">
      <c r="A164" s="147">
        <v>66</v>
      </c>
      <c r="B164" s="148" t="s">
        <v>200</v>
      </c>
      <c r="C164" s="148" t="s">
        <v>337</v>
      </c>
      <c r="D164" s="148" t="s">
        <v>338</v>
      </c>
      <c r="E164" s="148" t="s">
        <v>0</v>
      </c>
      <c r="F164" s="149">
        <v>15.5</v>
      </c>
      <c r="G164" s="373">
        <v>0</v>
      </c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339</v>
      </c>
      <c r="E165" s="152"/>
      <c r="F165" s="153">
        <v>15.5</v>
      </c>
      <c r="G165" s="154"/>
      <c r="H165" s="154"/>
    </row>
    <row r="166" spans="1:8" s="120" customFormat="1" ht="24" customHeight="1" x14ac:dyDescent="0.2">
      <c r="A166" s="147">
        <v>67</v>
      </c>
      <c r="B166" s="148" t="s">
        <v>200</v>
      </c>
      <c r="C166" s="148" t="s">
        <v>340</v>
      </c>
      <c r="D166" s="148" t="s">
        <v>341</v>
      </c>
      <c r="E166" s="148" t="s">
        <v>0</v>
      </c>
      <c r="F166" s="149">
        <v>3.5</v>
      </c>
      <c r="G166" s="373">
        <v>0</v>
      </c>
      <c r="H166" s="150">
        <f t="shared" ref="H166:H171" si="15">G166*F166</f>
        <v>0</v>
      </c>
    </row>
    <row r="167" spans="1:8" s="120" customFormat="1" ht="24" customHeight="1" x14ac:dyDescent="0.2">
      <c r="A167" s="147">
        <v>68</v>
      </c>
      <c r="B167" s="148" t="s">
        <v>200</v>
      </c>
      <c r="C167" s="148" t="s">
        <v>342</v>
      </c>
      <c r="D167" s="148" t="s">
        <v>343</v>
      </c>
      <c r="E167" s="148" t="s">
        <v>0</v>
      </c>
      <c r="F167" s="149">
        <v>3.5</v>
      </c>
      <c r="G167" s="373">
        <v>0</v>
      </c>
      <c r="H167" s="150">
        <f t="shared" si="15"/>
        <v>0</v>
      </c>
    </row>
    <row r="168" spans="1:8" s="120" customFormat="1" ht="24" customHeight="1" x14ac:dyDescent="0.2">
      <c r="A168" s="147">
        <v>69</v>
      </c>
      <c r="B168" s="148" t="s">
        <v>249</v>
      </c>
      <c r="C168" s="148" t="s">
        <v>344</v>
      </c>
      <c r="D168" s="148" t="s">
        <v>345</v>
      </c>
      <c r="E168" s="392" t="s">
        <v>12</v>
      </c>
      <c r="F168" s="149">
        <v>8</v>
      </c>
      <c r="G168" s="373">
        <v>0</v>
      </c>
      <c r="H168" s="150">
        <f t="shared" si="15"/>
        <v>0</v>
      </c>
    </row>
    <row r="169" spans="1:8" s="120" customFormat="1" ht="24" customHeight="1" x14ac:dyDescent="0.2">
      <c r="A169" s="147">
        <v>70</v>
      </c>
      <c r="B169" s="148" t="s">
        <v>249</v>
      </c>
      <c r="C169" s="148" t="s">
        <v>346</v>
      </c>
      <c r="D169" s="148" t="s">
        <v>347</v>
      </c>
      <c r="E169" s="392" t="s">
        <v>12</v>
      </c>
      <c r="F169" s="391">
        <v>0</v>
      </c>
      <c r="G169" s="373">
        <v>0</v>
      </c>
      <c r="H169" s="150">
        <f t="shared" si="15"/>
        <v>0</v>
      </c>
    </row>
    <row r="170" spans="1:8" s="120" customFormat="1" ht="24" customHeight="1" x14ac:dyDescent="0.2">
      <c r="A170" s="147">
        <v>71</v>
      </c>
      <c r="B170" s="148" t="s">
        <v>249</v>
      </c>
      <c r="C170" s="148" t="s">
        <v>348</v>
      </c>
      <c r="D170" s="148" t="s">
        <v>349</v>
      </c>
      <c r="E170" s="392" t="s">
        <v>12</v>
      </c>
      <c r="F170" s="391">
        <v>0</v>
      </c>
      <c r="G170" s="373">
        <v>0</v>
      </c>
      <c r="H170" s="150">
        <f t="shared" si="15"/>
        <v>0</v>
      </c>
    </row>
    <row r="171" spans="1:8" s="120" customFormat="1" ht="24" customHeight="1" x14ac:dyDescent="0.2">
      <c r="A171" s="147">
        <v>72</v>
      </c>
      <c r="B171" s="148" t="s">
        <v>200</v>
      </c>
      <c r="C171" s="148" t="s">
        <v>350</v>
      </c>
      <c r="D171" s="148" t="s">
        <v>351</v>
      </c>
      <c r="E171" s="148" t="s">
        <v>315</v>
      </c>
      <c r="F171" s="149">
        <v>68</v>
      </c>
      <c r="G171" s="373">
        <v>0</v>
      </c>
      <c r="H171" s="150">
        <f t="shared" si="15"/>
        <v>0</v>
      </c>
    </row>
    <row r="172" spans="1:8" s="120" customFormat="1" ht="13.5" customHeight="1" x14ac:dyDescent="0.2">
      <c r="A172" s="151"/>
      <c r="B172" s="152"/>
      <c r="C172" s="152"/>
      <c r="D172" s="152" t="s">
        <v>352</v>
      </c>
      <c r="E172" s="152"/>
      <c r="F172" s="153">
        <v>68</v>
      </c>
      <c r="G172" s="154"/>
      <c r="H172" s="154"/>
    </row>
    <row r="173" spans="1:8" s="120" customFormat="1" ht="28.5" customHeight="1" x14ac:dyDescent="0.2">
      <c r="A173" s="143"/>
      <c r="B173" s="144"/>
      <c r="C173" s="144" t="s">
        <v>353</v>
      </c>
      <c r="D173" s="144" t="s">
        <v>354</v>
      </c>
      <c r="E173" s="144"/>
      <c r="F173" s="145"/>
      <c r="G173" s="146"/>
      <c r="H173" s="146"/>
    </row>
    <row r="174" spans="1:8" s="120" customFormat="1" ht="24" customHeight="1" x14ac:dyDescent="0.2">
      <c r="A174" s="147">
        <v>73</v>
      </c>
      <c r="B174" s="148" t="s">
        <v>355</v>
      </c>
      <c r="C174" s="148" t="s">
        <v>356</v>
      </c>
      <c r="D174" s="148" t="s">
        <v>357</v>
      </c>
      <c r="E174" s="148" t="s">
        <v>188</v>
      </c>
      <c r="F174" s="149">
        <v>12.1</v>
      </c>
      <c r="G174" s="373">
        <v>0</v>
      </c>
      <c r="H174" s="150">
        <f t="shared" ref="H174:H175" si="16">G174*F174</f>
        <v>0</v>
      </c>
    </row>
    <row r="175" spans="1:8" s="120" customFormat="1" ht="13.5" customHeight="1" x14ac:dyDescent="0.2">
      <c r="A175" s="147">
        <v>74</v>
      </c>
      <c r="B175" s="148" t="s">
        <v>355</v>
      </c>
      <c r="C175" s="148" t="s">
        <v>358</v>
      </c>
      <c r="D175" s="148" t="s">
        <v>359</v>
      </c>
      <c r="E175" s="148" t="s">
        <v>188</v>
      </c>
      <c r="F175" s="149">
        <v>12.1</v>
      </c>
      <c r="G175" s="373">
        <v>0</v>
      </c>
      <c r="H175" s="150">
        <f t="shared" si="16"/>
        <v>0</v>
      </c>
    </row>
    <row r="176" spans="1:8" s="120" customFormat="1" ht="28.5" customHeight="1" x14ac:dyDescent="0.2">
      <c r="A176" s="143"/>
      <c r="B176" s="144"/>
      <c r="C176" s="144" t="s">
        <v>360</v>
      </c>
      <c r="D176" s="144" t="s">
        <v>361</v>
      </c>
      <c r="E176" s="144"/>
      <c r="F176" s="145"/>
      <c r="G176" s="146"/>
      <c r="H176" s="146"/>
    </row>
    <row r="177" spans="1:8" s="120" customFormat="1" ht="13.5" customHeight="1" x14ac:dyDescent="0.2">
      <c r="A177" s="147">
        <v>75</v>
      </c>
      <c r="B177" s="148" t="s">
        <v>200</v>
      </c>
      <c r="C177" s="148" t="s">
        <v>362</v>
      </c>
      <c r="D177" s="148" t="s">
        <v>363</v>
      </c>
      <c r="E177" s="148" t="s">
        <v>188</v>
      </c>
      <c r="F177" s="149">
        <v>853.48099999999999</v>
      </c>
      <c r="G177" s="373">
        <v>0</v>
      </c>
      <c r="H177" s="150">
        <f t="shared" ref="H177:H179" si="17">G177*F177</f>
        <v>0</v>
      </c>
    </row>
    <row r="178" spans="1:8" s="120" customFormat="1" ht="24" customHeight="1" x14ac:dyDescent="0.2">
      <c r="A178" s="147">
        <v>76</v>
      </c>
      <c r="B178" s="148" t="s">
        <v>200</v>
      </c>
      <c r="C178" s="148" t="s">
        <v>364</v>
      </c>
      <c r="D178" s="148" t="s">
        <v>365</v>
      </c>
      <c r="E178" s="148" t="s">
        <v>188</v>
      </c>
      <c r="F178" s="149">
        <v>853.48099999999999</v>
      </c>
      <c r="G178" s="373">
        <v>0</v>
      </c>
      <c r="H178" s="150">
        <f t="shared" si="17"/>
        <v>0</v>
      </c>
    </row>
    <row r="179" spans="1:8" s="120" customFormat="1" ht="24" customHeight="1" x14ac:dyDescent="0.2">
      <c r="A179" s="147">
        <v>77</v>
      </c>
      <c r="B179" s="148" t="s">
        <v>249</v>
      </c>
      <c r="C179" s="148" t="s">
        <v>366</v>
      </c>
      <c r="D179" s="148" t="s">
        <v>367</v>
      </c>
      <c r="E179" s="148" t="s">
        <v>188</v>
      </c>
      <c r="F179" s="149">
        <v>853.48099999999999</v>
      </c>
      <c r="G179" s="373">
        <v>0</v>
      </c>
      <c r="H179" s="150">
        <f t="shared" si="17"/>
        <v>0</v>
      </c>
    </row>
    <row r="180" spans="1:8" s="120" customFormat="1" ht="17.45" customHeight="1" x14ac:dyDescent="0.25">
      <c r="A180" s="139"/>
      <c r="B180" s="140"/>
      <c r="C180" s="140"/>
      <c r="D180" s="140"/>
      <c r="E180" s="140"/>
      <c r="F180" s="141"/>
      <c r="G180" s="142"/>
      <c r="H180" s="142"/>
    </row>
    <row r="181" spans="1:8" s="120" customFormat="1" ht="21" customHeight="1" x14ac:dyDescent="0.2">
      <c r="A181" s="143"/>
      <c r="B181" s="144"/>
      <c r="C181" s="144" t="s">
        <v>370</v>
      </c>
      <c r="D181" s="144" t="s">
        <v>371</v>
      </c>
      <c r="E181" s="144"/>
      <c r="F181" s="145"/>
      <c r="G181" s="146"/>
      <c r="H181" s="146"/>
    </row>
    <row r="182" spans="1:8" s="120" customFormat="1" ht="24" customHeight="1" x14ac:dyDescent="0.2">
      <c r="A182" s="147">
        <v>78</v>
      </c>
      <c r="B182" s="148" t="s">
        <v>370</v>
      </c>
      <c r="C182" s="148" t="s">
        <v>372</v>
      </c>
      <c r="D182" s="148" t="s">
        <v>373</v>
      </c>
      <c r="E182" s="148" t="s">
        <v>135</v>
      </c>
      <c r="F182" s="149">
        <v>193</v>
      </c>
      <c r="G182" s="373">
        <v>0</v>
      </c>
      <c r="H182" s="150">
        <f t="shared" ref="H182:H183" si="18">G182*F182</f>
        <v>0</v>
      </c>
    </row>
    <row r="183" spans="1:8" s="120" customFormat="1" ht="13.5" customHeight="1" x14ac:dyDescent="0.2">
      <c r="A183" s="159">
        <v>79</v>
      </c>
      <c r="B183" s="160" t="s">
        <v>374</v>
      </c>
      <c r="C183" s="160" t="s">
        <v>375</v>
      </c>
      <c r="D183" s="160" t="s">
        <v>376</v>
      </c>
      <c r="E183" s="160" t="s">
        <v>188</v>
      </c>
      <c r="F183" s="161">
        <v>0.1</v>
      </c>
      <c r="G183" s="373">
        <v>0</v>
      </c>
      <c r="H183" s="150">
        <f t="shared" si="18"/>
        <v>0</v>
      </c>
    </row>
    <row r="184" spans="1:8" s="120" customFormat="1" ht="13.5" customHeight="1" x14ac:dyDescent="0.2">
      <c r="A184" s="155"/>
      <c r="B184" s="156"/>
      <c r="C184" s="156"/>
      <c r="D184" s="156" t="s">
        <v>1467</v>
      </c>
      <c r="E184" s="156"/>
      <c r="F184" s="157">
        <v>0.1</v>
      </c>
      <c r="G184" s="158"/>
      <c r="H184" s="158"/>
    </row>
    <row r="185" spans="1:8" s="120" customFormat="1" ht="24" customHeight="1" x14ac:dyDescent="0.2">
      <c r="A185" s="147">
        <v>80</v>
      </c>
      <c r="B185" s="148" t="s">
        <v>370</v>
      </c>
      <c r="C185" s="148" t="s">
        <v>377</v>
      </c>
      <c r="D185" s="148" t="s">
        <v>378</v>
      </c>
      <c r="E185" s="148" t="s">
        <v>135</v>
      </c>
      <c r="F185" s="149">
        <v>16</v>
      </c>
      <c r="G185" s="373">
        <v>0</v>
      </c>
      <c r="H185" s="150">
        <f>G185*F185</f>
        <v>0</v>
      </c>
    </row>
    <row r="186" spans="1:8" s="120" customFormat="1" ht="13.5" customHeight="1" x14ac:dyDescent="0.2">
      <c r="A186" s="151"/>
      <c r="B186" s="152"/>
      <c r="C186" s="152"/>
      <c r="D186" s="152" t="s">
        <v>379</v>
      </c>
      <c r="E186" s="152"/>
      <c r="F186" s="153">
        <v>16</v>
      </c>
      <c r="G186" s="154"/>
      <c r="H186" s="154"/>
    </row>
    <row r="187" spans="1:8" s="120" customFormat="1" ht="24" customHeight="1" x14ac:dyDescent="0.2">
      <c r="A187" s="147">
        <v>81</v>
      </c>
      <c r="B187" s="148" t="s">
        <v>370</v>
      </c>
      <c r="C187" s="148" t="s">
        <v>380</v>
      </c>
      <c r="D187" s="148" t="s">
        <v>381</v>
      </c>
      <c r="E187" s="148" t="s">
        <v>135</v>
      </c>
      <c r="F187" s="149">
        <v>193.4</v>
      </c>
      <c r="G187" s="373">
        <v>0</v>
      </c>
      <c r="H187" s="150">
        <f>G187*F187</f>
        <v>0</v>
      </c>
    </row>
    <row r="188" spans="1:8" s="120" customFormat="1" ht="13.5" customHeight="1" x14ac:dyDescent="0.2">
      <c r="A188" s="151"/>
      <c r="B188" s="152"/>
      <c r="C188" s="152"/>
      <c r="D188" s="152" t="s">
        <v>382</v>
      </c>
      <c r="E188" s="152"/>
      <c r="F188" s="153">
        <v>193.4</v>
      </c>
      <c r="G188" s="154"/>
      <c r="H188" s="154"/>
    </row>
    <row r="189" spans="1:8" s="120" customFormat="1" ht="13.5" customHeight="1" x14ac:dyDescent="0.2">
      <c r="A189" s="159">
        <v>82</v>
      </c>
      <c r="B189" s="160" t="s">
        <v>383</v>
      </c>
      <c r="C189" s="160" t="s">
        <v>384</v>
      </c>
      <c r="D189" s="160" t="s">
        <v>385</v>
      </c>
      <c r="E189" s="160" t="s">
        <v>135</v>
      </c>
      <c r="F189" s="161">
        <v>222.41</v>
      </c>
      <c r="G189" s="373">
        <v>0</v>
      </c>
      <c r="H189" s="150">
        <f>G189*F189</f>
        <v>0</v>
      </c>
    </row>
    <row r="190" spans="1:8" s="120" customFormat="1" ht="13.5" customHeight="1" x14ac:dyDescent="0.2">
      <c r="A190" s="155"/>
      <c r="B190" s="156"/>
      <c r="C190" s="156"/>
      <c r="D190" s="156" t="s">
        <v>386</v>
      </c>
      <c r="E190" s="156"/>
      <c r="F190" s="157">
        <v>222.41</v>
      </c>
      <c r="G190" s="158"/>
      <c r="H190" s="158"/>
    </row>
    <row r="191" spans="1:8" s="120" customFormat="1" ht="24" customHeight="1" x14ac:dyDescent="0.2">
      <c r="A191" s="147">
        <v>83</v>
      </c>
      <c r="B191" s="148" t="s">
        <v>370</v>
      </c>
      <c r="C191" s="148" t="s">
        <v>387</v>
      </c>
      <c r="D191" s="148" t="s">
        <v>388</v>
      </c>
      <c r="E191" s="148" t="s">
        <v>135</v>
      </c>
      <c r="F191" s="149">
        <v>16</v>
      </c>
      <c r="G191" s="373">
        <v>0</v>
      </c>
      <c r="H191" s="150">
        <f>G191*F191</f>
        <v>0</v>
      </c>
    </row>
    <row r="192" spans="1:8" s="120" customFormat="1" ht="13.5" customHeight="1" x14ac:dyDescent="0.2">
      <c r="A192" s="151"/>
      <c r="B192" s="152"/>
      <c r="C192" s="152"/>
      <c r="D192" s="152" t="s">
        <v>379</v>
      </c>
      <c r="E192" s="152"/>
      <c r="F192" s="153">
        <v>16</v>
      </c>
      <c r="G192" s="154"/>
      <c r="H192" s="154"/>
    </row>
    <row r="193" spans="1:8" s="120" customFormat="1" ht="13.5" customHeight="1" x14ac:dyDescent="0.2">
      <c r="A193" s="159">
        <v>84</v>
      </c>
      <c r="B193" s="160" t="s">
        <v>383</v>
      </c>
      <c r="C193" s="160" t="s">
        <v>384</v>
      </c>
      <c r="D193" s="160" t="s">
        <v>385</v>
      </c>
      <c r="E193" s="160" t="s">
        <v>135</v>
      </c>
      <c r="F193" s="161">
        <v>19.2</v>
      </c>
      <c r="G193" s="373">
        <v>0</v>
      </c>
      <c r="H193" s="150">
        <f>G193*F193</f>
        <v>0</v>
      </c>
    </row>
    <row r="194" spans="1:8" s="120" customFormat="1" ht="13.5" customHeight="1" x14ac:dyDescent="0.2">
      <c r="A194" s="155"/>
      <c r="B194" s="156"/>
      <c r="C194" s="156"/>
      <c r="D194" s="156" t="s">
        <v>389</v>
      </c>
      <c r="E194" s="156"/>
      <c r="F194" s="157">
        <v>19.2</v>
      </c>
      <c r="G194" s="158"/>
      <c r="H194" s="158"/>
    </row>
    <row r="195" spans="1:8" s="120" customFormat="1" ht="24" customHeight="1" x14ac:dyDescent="0.2">
      <c r="A195" s="147">
        <v>85</v>
      </c>
      <c r="B195" s="148" t="s">
        <v>370</v>
      </c>
      <c r="C195" s="148" t="s">
        <v>1468</v>
      </c>
      <c r="D195" s="148" t="s">
        <v>1469</v>
      </c>
      <c r="E195" s="148" t="s">
        <v>0</v>
      </c>
      <c r="F195" s="149">
        <v>12</v>
      </c>
      <c r="G195" s="373">
        <v>0</v>
      </c>
      <c r="H195" s="150">
        <f>G195*F195</f>
        <v>0</v>
      </c>
    </row>
    <row r="196" spans="1:8" s="120" customFormat="1" ht="28.5" customHeight="1" x14ac:dyDescent="0.2">
      <c r="A196" s="143"/>
      <c r="B196" s="144"/>
      <c r="C196" s="144" t="s">
        <v>390</v>
      </c>
      <c r="D196" s="144" t="s">
        <v>391</v>
      </c>
      <c r="E196" s="144"/>
      <c r="F196" s="145"/>
      <c r="G196" s="146"/>
      <c r="H196" s="146"/>
    </row>
    <row r="197" spans="1:8" s="120" customFormat="1" ht="13.5" customHeight="1" x14ac:dyDescent="0.2">
      <c r="A197" s="147">
        <v>86</v>
      </c>
      <c r="B197" s="148" t="s">
        <v>390</v>
      </c>
      <c r="C197" s="148" t="s">
        <v>392</v>
      </c>
      <c r="D197" s="148" t="s">
        <v>1470</v>
      </c>
      <c r="E197" s="148" t="s">
        <v>0</v>
      </c>
      <c r="F197" s="149">
        <v>43</v>
      </c>
      <c r="G197" s="373">
        <v>0</v>
      </c>
      <c r="H197" s="150">
        <f t="shared" ref="H197:H207" si="19">G197*F197</f>
        <v>0</v>
      </c>
    </row>
    <row r="198" spans="1:8" s="120" customFormat="1" ht="13.5" customHeight="1" x14ac:dyDescent="0.2">
      <c r="A198" s="147">
        <v>87</v>
      </c>
      <c r="B198" s="148" t="s">
        <v>390</v>
      </c>
      <c r="C198" s="148" t="s">
        <v>393</v>
      </c>
      <c r="D198" s="148" t="s">
        <v>394</v>
      </c>
      <c r="E198" s="148" t="s">
        <v>315</v>
      </c>
      <c r="F198" s="149">
        <v>8</v>
      </c>
      <c r="G198" s="373">
        <v>0</v>
      </c>
      <c r="H198" s="150">
        <f t="shared" si="19"/>
        <v>0</v>
      </c>
    </row>
    <row r="199" spans="1:8" s="120" customFormat="1" ht="24" customHeight="1" x14ac:dyDescent="0.2">
      <c r="A199" s="147">
        <v>88</v>
      </c>
      <c r="B199" s="148" t="s">
        <v>390</v>
      </c>
      <c r="C199" s="148" t="s">
        <v>395</v>
      </c>
      <c r="D199" s="148" t="s">
        <v>396</v>
      </c>
      <c r="E199" s="148" t="s">
        <v>315</v>
      </c>
      <c r="F199" s="149">
        <v>2</v>
      </c>
      <c r="G199" s="373">
        <v>0</v>
      </c>
      <c r="H199" s="150">
        <f t="shared" si="19"/>
        <v>0</v>
      </c>
    </row>
    <row r="200" spans="1:8" s="120" customFormat="1" ht="24" customHeight="1" x14ac:dyDescent="0.2">
      <c r="A200" s="147">
        <v>89</v>
      </c>
      <c r="B200" s="148" t="s">
        <v>390</v>
      </c>
      <c r="C200" s="148" t="s">
        <v>397</v>
      </c>
      <c r="D200" s="148" t="s">
        <v>398</v>
      </c>
      <c r="E200" s="148" t="s">
        <v>315</v>
      </c>
      <c r="F200" s="149">
        <v>3</v>
      </c>
      <c r="G200" s="373">
        <v>0</v>
      </c>
      <c r="H200" s="150">
        <f t="shared" si="19"/>
        <v>0</v>
      </c>
    </row>
    <row r="201" spans="1:8" s="120" customFormat="1" ht="13.5" customHeight="1" x14ac:dyDescent="0.2">
      <c r="A201" s="147">
        <v>90</v>
      </c>
      <c r="B201" s="148" t="s">
        <v>390</v>
      </c>
      <c r="C201" s="148" t="s">
        <v>399</v>
      </c>
      <c r="D201" s="148" t="s">
        <v>400</v>
      </c>
      <c r="E201" s="148" t="s">
        <v>315</v>
      </c>
      <c r="F201" s="149">
        <v>3</v>
      </c>
      <c r="G201" s="373">
        <v>0</v>
      </c>
      <c r="H201" s="150">
        <f t="shared" si="19"/>
        <v>0</v>
      </c>
    </row>
    <row r="202" spans="1:8" s="120" customFormat="1" ht="24" customHeight="1" x14ac:dyDescent="0.2">
      <c r="A202" s="159">
        <v>91</v>
      </c>
      <c r="B202" s="160" t="s">
        <v>401</v>
      </c>
      <c r="C202" s="160" t="s">
        <v>402</v>
      </c>
      <c r="D202" s="160" t="s">
        <v>403</v>
      </c>
      <c r="E202" s="160" t="s">
        <v>315</v>
      </c>
      <c r="F202" s="161">
        <v>3</v>
      </c>
      <c r="G202" s="373">
        <v>0</v>
      </c>
      <c r="H202" s="150">
        <f t="shared" si="19"/>
        <v>0</v>
      </c>
    </row>
    <row r="203" spans="1:8" s="120" customFormat="1" ht="13.5" customHeight="1" x14ac:dyDescent="0.2">
      <c r="A203" s="147">
        <v>92</v>
      </c>
      <c r="B203" s="148" t="s">
        <v>390</v>
      </c>
      <c r="C203" s="148" t="s">
        <v>404</v>
      </c>
      <c r="D203" s="148" t="s">
        <v>405</v>
      </c>
      <c r="E203" s="148" t="s">
        <v>406</v>
      </c>
      <c r="F203" s="149">
        <v>27</v>
      </c>
      <c r="G203" s="373">
        <v>0</v>
      </c>
      <c r="H203" s="150">
        <f t="shared" si="19"/>
        <v>0</v>
      </c>
    </row>
    <row r="204" spans="1:8" s="120" customFormat="1" ht="24" customHeight="1" x14ac:dyDescent="0.2">
      <c r="A204" s="147">
        <v>93</v>
      </c>
      <c r="B204" s="148" t="s">
        <v>390</v>
      </c>
      <c r="C204" s="148" t="s">
        <v>407</v>
      </c>
      <c r="D204" s="148" t="s">
        <v>408</v>
      </c>
      <c r="E204" s="148" t="s">
        <v>315</v>
      </c>
      <c r="F204" s="149">
        <v>4</v>
      </c>
      <c r="G204" s="373">
        <v>0</v>
      </c>
      <c r="H204" s="150">
        <f t="shared" si="19"/>
        <v>0</v>
      </c>
    </row>
    <row r="205" spans="1:8" s="120" customFormat="1" ht="13.5" customHeight="1" x14ac:dyDescent="0.2">
      <c r="A205" s="147">
        <v>94</v>
      </c>
      <c r="B205" s="148" t="s">
        <v>390</v>
      </c>
      <c r="C205" s="148" t="s">
        <v>409</v>
      </c>
      <c r="D205" s="148" t="s">
        <v>410</v>
      </c>
      <c r="E205" s="148" t="s">
        <v>0</v>
      </c>
      <c r="F205" s="149">
        <v>60</v>
      </c>
      <c r="G205" s="373">
        <v>0</v>
      </c>
      <c r="H205" s="150">
        <f t="shared" si="19"/>
        <v>0</v>
      </c>
    </row>
    <row r="206" spans="1:8" s="120" customFormat="1" ht="24" customHeight="1" x14ac:dyDescent="0.2">
      <c r="A206" s="147">
        <v>95</v>
      </c>
      <c r="B206" s="148" t="s">
        <v>390</v>
      </c>
      <c r="C206" s="148" t="s">
        <v>411</v>
      </c>
      <c r="D206" s="148" t="s">
        <v>412</v>
      </c>
      <c r="E206" s="148" t="s">
        <v>188</v>
      </c>
      <c r="F206" s="149">
        <v>0.308</v>
      </c>
      <c r="G206" s="373">
        <v>0</v>
      </c>
      <c r="H206" s="150">
        <f t="shared" si="19"/>
        <v>0</v>
      </c>
    </row>
    <row r="207" spans="1:8" s="120" customFormat="1" ht="24" customHeight="1" x14ac:dyDescent="0.2">
      <c r="A207" s="147">
        <v>96</v>
      </c>
      <c r="B207" s="148" t="s">
        <v>390</v>
      </c>
      <c r="C207" s="148" t="s">
        <v>413</v>
      </c>
      <c r="D207" s="148" t="s">
        <v>414</v>
      </c>
      <c r="E207" s="148" t="s">
        <v>188</v>
      </c>
      <c r="F207" s="149">
        <v>0.308</v>
      </c>
      <c r="G207" s="373">
        <v>0</v>
      </c>
      <c r="H207" s="150">
        <f t="shared" si="19"/>
        <v>0</v>
      </c>
    </row>
    <row r="208" spans="1:8" s="120" customFormat="1" ht="28.5" customHeight="1" x14ac:dyDescent="0.2">
      <c r="A208" s="143"/>
      <c r="B208" s="144"/>
      <c r="C208" s="144" t="s">
        <v>415</v>
      </c>
      <c r="D208" s="144" t="s">
        <v>416</v>
      </c>
      <c r="E208" s="144"/>
      <c r="F208" s="145"/>
      <c r="G208" s="146"/>
      <c r="H208" s="146"/>
    </row>
    <row r="209" spans="1:8" s="120" customFormat="1" ht="24" customHeight="1" x14ac:dyDescent="0.2">
      <c r="A209" s="147">
        <v>97</v>
      </c>
      <c r="B209" s="148" t="s">
        <v>417</v>
      </c>
      <c r="C209" s="148" t="s">
        <v>418</v>
      </c>
      <c r="D209" s="148" t="s">
        <v>419</v>
      </c>
      <c r="E209" s="148" t="s">
        <v>0</v>
      </c>
      <c r="F209" s="149">
        <v>27</v>
      </c>
      <c r="G209" s="373">
        <v>0</v>
      </c>
      <c r="H209" s="150">
        <f t="shared" ref="H209:H214" si="20">G209*F209</f>
        <v>0</v>
      </c>
    </row>
    <row r="210" spans="1:8" s="120" customFormat="1" ht="24" customHeight="1" x14ac:dyDescent="0.2">
      <c r="A210" s="147">
        <v>98</v>
      </c>
      <c r="B210" s="148" t="s">
        <v>417</v>
      </c>
      <c r="C210" s="148" t="s">
        <v>420</v>
      </c>
      <c r="D210" s="148" t="s">
        <v>421</v>
      </c>
      <c r="E210" s="148" t="s">
        <v>0</v>
      </c>
      <c r="F210" s="149">
        <v>27</v>
      </c>
      <c r="G210" s="373">
        <v>0</v>
      </c>
      <c r="H210" s="150">
        <f t="shared" si="20"/>
        <v>0</v>
      </c>
    </row>
    <row r="211" spans="1:8" s="120" customFormat="1" ht="13.5" customHeight="1" x14ac:dyDescent="0.2">
      <c r="A211" s="147">
        <v>99</v>
      </c>
      <c r="B211" s="148" t="s">
        <v>417</v>
      </c>
      <c r="C211" s="148" t="s">
        <v>422</v>
      </c>
      <c r="D211" s="148" t="s">
        <v>423</v>
      </c>
      <c r="E211" s="148" t="s">
        <v>0</v>
      </c>
      <c r="F211" s="149">
        <v>54</v>
      </c>
      <c r="G211" s="373">
        <v>0</v>
      </c>
      <c r="H211" s="150">
        <f t="shared" si="20"/>
        <v>0</v>
      </c>
    </row>
    <row r="212" spans="1:8" s="120" customFormat="1" ht="24" customHeight="1" x14ac:dyDescent="0.2">
      <c r="A212" s="147">
        <v>100</v>
      </c>
      <c r="B212" s="148" t="s">
        <v>417</v>
      </c>
      <c r="C212" s="148" t="s">
        <v>424</v>
      </c>
      <c r="D212" s="148" t="s">
        <v>425</v>
      </c>
      <c r="E212" s="148" t="s">
        <v>188</v>
      </c>
      <c r="F212" s="149">
        <v>1.4999999999999999E-2</v>
      </c>
      <c r="G212" s="373">
        <v>0</v>
      </c>
      <c r="H212" s="150">
        <f t="shared" si="20"/>
        <v>0</v>
      </c>
    </row>
    <row r="213" spans="1:8" s="120" customFormat="1" ht="24" customHeight="1" x14ac:dyDescent="0.2">
      <c r="A213" s="147">
        <v>101</v>
      </c>
      <c r="B213" s="148" t="s">
        <v>417</v>
      </c>
      <c r="C213" s="148" t="s">
        <v>426</v>
      </c>
      <c r="D213" s="148" t="s">
        <v>427</v>
      </c>
      <c r="E213" s="148" t="s">
        <v>188</v>
      </c>
      <c r="F213" s="149">
        <v>1.4999999999999999E-2</v>
      </c>
      <c r="G213" s="373">
        <v>0</v>
      </c>
      <c r="H213" s="150">
        <f t="shared" si="20"/>
        <v>0</v>
      </c>
    </row>
    <row r="214" spans="1:8" s="120" customFormat="1" ht="24" customHeight="1" x14ac:dyDescent="0.2">
      <c r="A214" s="147">
        <v>102</v>
      </c>
      <c r="B214" s="148" t="s">
        <v>417</v>
      </c>
      <c r="C214" s="148" t="s">
        <v>428</v>
      </c>
      <c r="D214" s="148" t="s">
        <v>429</v>
      </c>
      <c r="E214" s="148" t="s">
        <v>188</v>
      </c>
      <c r="F214" s="149">
        <v>1.4999999999999999E-2</v>
      </c>
      <c r="G214" s="373">
        <v>0</v>
      </c>
      <c r="H214" s="150">
        <f t="shared" si="20"/>
        <v>0</v>
      </c>
    </row>
    <row r="215" spans="1:8" s="120" customFormat="1" ht="28.5" customHeight="1" x14ac:dyDescent="0.2">
      <c r="A215" s="143"/>
      <c r="B215" s="144"/>
      <c r="C215" s="144" t="s">
        <v>430</v>
      </c>
      <c r="D215" s="144" t="s">
        <v>431</v>
      </c>
      <c r="E215" s="144"/>
      <c r="F215" s="145"/>
      <c r="G215" s="146"/>
      <c r="H215" s="146"/>
    </row>
    <row r="216" spans="1:8" s="120" customFormat="1" ht="24" customHeight="1" x14ac:dyDescent="0.2">
      <c r="A216" s="147">
        <v>103</v>
      </c>
      <c r="B216" s="148" t="s">
        <v>417</v>
      </c>
      <c r="C216" s="148" t="s">
        <v>432</v>
      </c>
      <c r="D216" s="148" t="s">
        <v>433</v>
      </c>
      <c r="E216" s="148" t="s">
        <v>315</v>
      </c>
      <c r="F216" s="149">
        <v>2</v>
      </c>
      <c r="G216" s="373">
        <v>0</v>
      </c>
      <c r="H216" s="150">
        <f t="shared" ref="H216:H226" si="21">G216*F216</f>
        <v>0</v>
      </c>
    </row>
    <row r="217" spans="1:8" s="120" customFormat="1" ht="24" customHeight="1" x14ac:dyDescent="0.2">
      <c r="A217" s="147">
        <v>104</v>
      </c>
      <c r="B217" s="148" t="s">
        <v>417</v>
      </c>
      <c r="C217" s="148" t="s">
        <v>434</v>
      </c>
      <c r="D217" s="148" t="s">
        <v>435</v>
      </c>
      <c r="E217" s="148" t="s">
        <v>315</v>
      </c>
      <c r="F217" s="149">
        <v>2</v>
      </c>
      <c r="G217" s="373">
        <v>0</v>
      </c>
      <c r="H217" s="150">
        <f t="shared" si="21"/>
        <v>0</v>
      </c>
    </row>
    <row r="218" spans="1:8" s="120" customFormat="1" ht="24" customHeight="1" x14ac:dyDescent="0.2">
      <c r="A218" s="147">
        <v>105</v>
      </c>
      <c r="B218" s="148" t="s">
        <v>417</v>
      </c>
      <c r="C218" s="148" t="s">
        <v>436</v>
      </c>
      <c r="D218" s="148" t="s">
        <v>437</v>
      </c>
      <c r="E218" s="148" t="s">
        <v>315</v>
      </c>
      <c r="F218" s="149">
        <v>18</v>
      </c>
      <c r="G218" s="373">
        <v>0</v>
      </c>
      <c r="H218" s="150">
        <f t="shared" si="21"/>
        <v>0</v>
      </c>
    </row>
    <row r="219" spans="1:8" s="120" customFormat="1" ht="24" customHeight="1" x14ac:dyDescent="0.2">
      <c r="A219" s="147">
        <v>106</v>
      </c>
      <c r="B219" s="148" t="s">
        <v>417</v>
      </c>
      <c r="C219" s="148" t="s">
        <v>438</v>
      </c>
      <c r="D219" s="148" t="s">
        <v>439</v>
      </c>
      <c r="E219" s="148" t="s">
        <v>315</v>
      </c>
      <c r="F219" s="149">
        <v>2</v>
      </c>
      <c r="G219" s="373">
        <v>0</v>
      </c>
      <c r="H219" s="150">
        <f t="shared" si="21"/>
        <v>0</v>
      </c>
    </row>
    <row r="220" spans="1:8" s="120" customFormat="1" ht="24" customHeight="1" x14ac:dyDescent="0.2">
      <c r="A220" s="147">
        <v>107</v>
      </c>
      <c r="B220" s="148" t="s">
        <v>417</v>
      </c>
      <c r="C220" s="148" t="s">
        <v>440</v>
      </c>
      <c r="D220" s="148" t="s">
        <v>441</v>
      </c>
      <c r="E220" s="148" t="s">
        <v>315</v>
      </c>
      <c r="F220" s="149">
        <v>1</v>
      </c>
      <c r="G220" s="373">
        <v>0</v>
      </c>
      <c r="H220" s="150">
        <f t="shared" si="21"/>
        <v>0</v>
      </c>
    </row>
    <row r="221" spans="1:8" s="120" customFormat="1" ht="13.5" customHeight="1" x14ac:dyDescent="0.2">
      <c r="A221" s="147">
        <v>108</v>
      </c>
      <c r="B221" s="148" t="s">
        <v>417</v>
      </c>
      <c r="C221" s="148" t="s">
        <v>442</v>
      </c>
      <c r="D221" s="148" t="s">
        <v>443</v>
      </c>
      <c r="E221" s="148" t="s">
        <v>315</v>
      </c>
      <c r="F221" s="149">
        <v>2</v>
      </c>
      <c r="G221" s="373">
        <v>0</v>
      </c>
      <c r="H221" s="150">
        <f t="shared" si="21"/>
        <v>0</v>
      </c>
    </row>
    <row r="222" spans="1:8" s="120" customFormat="1" ht="13.5" customHeight="1" x14ac:dyDescent="0.2">
      <c r="A222" s="147">
        <v>109</v>
      </c>
      <c r="B222" s="148" t="s">
        <v>417</v>
      </c>
      <c r="C222" s="148" t="s">
        <v>444</v>
      </c>
      <c r="D222" s="148" t="s">
        <v>445</v>
      </c>
      <c r="E222" s="148" t="s">
        <v>315</v>
      </c>
      <c r="F222" s="149">
        <v>2</v>
      </c>
      <c r="G222" s="373">
        <v>0</v>
      </c>
      <c r="H222" s="150">
        <f t="shared" si="21"/>
        <v>0</v>
      </c>
    </row>
    <row r="223" spans="1:8" s="120" customFormat="1" ht="13.5" customHeight="1" x14ac:dyDescent="0.2">
      <c r="A223" s="147">
        <v>110</v>
      </c>
      <c r="B223" s="148" t="s">
        <v>417</v>
      </c>
      <c r="C223" s="148" t="s">
        <v>446</v>
      </c>
      <c r="D223" s="148" t="s">
        <v>447</v>
      </c>
      <c r="E223" s="148" t="s">
        <v>315</v>
      </c>
      <c r="F223" s="149">
        <v>2</v>
      </c>
      <c r="G223" s="373">
        <v>0</v>
      </c>
      <c r="H223" s="150">
        <f t="shared" si="21"/>
        <v>0</v>
      </c>
    </row>
    <row r="224" spans="1:8" s="120" customFormat="1" ht="24" customHeight="1" x14ac:dyDescent="0.2">
      <c r="A224" s="159">
        <v>111</v>
      </c>
      <c r="B224" s="160" t="s">
        <v>448</v>
      </c>
      <c r="C224" s="160" t="s">
        <v>449</v>
      </c>
      <c r="D224" s="160" t="s">
        <v>450</v>
      </c>
      <c r="E224" s="160" t="s">
        <v>0</v>
      </c>
      <c r="F224" s="161">
        <v>2</v>
      </c>
      <c r="G224" s="373">
        <v>0</v>
      </c>
      <c r="H224" s="150">
        <f t="shared" si="21"/>
        <v>0</v>
      </c>
    </row>
    <row r="225" spans="1:8" s="120" customFormat="1" ht="13.5" customHeight="1" x14ac:dyDescent="0.2">
      <c r="A225" s="147">
        <v>112</v>
      </c>
      <c r="B225" s="148" t="s">
        <v>417</v>
      </c>
      <c r="C225" s="148" t="s">
        <v>451</v>
      </c>
      <c r="D225" s="148" t="s">
        <v>452</v>
      </c>
      <c r="E225" s="148" t="s">
        <v>188</v>
      </c>
      <c r="F225" s="149">
        <v>1.7000000000000001E-2</v>
      </c>
      <c r="G225" s="373">
        <v>0</v>
      </c>
      <c r="H225" s="150">
        <f t="shared" si="21"/>
        <v>0</v>
      </c>
    </row>
    <row r="226" spans="1:8" s="120" customFormat="1" ht="24" customHeight="1" x14ac:dyDescent="0.2">
      <c r="A226" s="147">
        <v>113</v>
      </c>
      <c r="B226" s="148" t="s">
        <v>417</v>
      </c>
      <c r="C226" s="148" t="s">
        <v>453</v>
      </c>
      <c r="D226" s="148" t="s">
        <v>454</v>
      </c>
      <c r="E226" s="148" t="s">
        <v>188</v>
      </c>
      <c r="F226" s="149">
        <v>1.7000000000000001E-2</v>
      </c>
      <c r="G226" s="373">
        <v>0</v>
      </c>
      <c r="H226" s="150">
        <f t="shared" si="21"/>
        <v>0</v>
      </c>
    </row>
    <row r="227" spans="1:8" s="120" customFormat="1" ht="28.5" customHeight="1" x14ac:dyDescent="0.2">
      <c r="A227" s="143"/>
      <c r="B227" s="144"/>
      <c r="C227" s="144" t="s">
        <v>455</v>
      </c>
      <c r="D227" s="144" t="s">
        <v>456</v>
      </c>
      <c r="E227" s="144"/>
      <c r="F227" s="145"/>
      <c r="G227" s="146"/>
      <c r="H227" s="146"/>
    </row>
    <row r="228" spans="1:8" s="120" customFormat="1" ht="24" customHeight="1" x14ac:dyDescent="0.2">
      <c r="A228" s="147">
        <v>114</v>
      </c>
      <c r="B228" s="148" t="s">
        <v>417</v>
      </c>
      <c r="C228" s="148" t="s">
        <v>457</v>
      </c>
      <c r="D228" s="148" t="s">
        <v>458</v>
      </c>
      <c r="E228" s="148" t="s">
        <v>459</v>
      </c>
      <c r="F228" s="149">
        <v>9</v>
      </c>
      <c r="G228" s="373">
        <v>0</v>
      </c>
      <c r="H228" s="150">
        <f t="shared" ref="H228:H234" si="22">G228*F228</f>
        <v>0</v>
      </c>
    </row>
    <row r="229" spans="1:8" s="120" customFormat="1" ht="24" customHeight="1" x14ac:dyDescent="0.2">
      <c r="A229" s="147">
        <v>115</v>
      </c>
      <c r="B229" s="148" t="s">
        <v>417</v>
      </c>
      <c r="C229" s="148" t="s">
        <v>460</v>
      </c>
      <c r="D229" s="148" t="s">
        <v>461</v>
      </c>
      <c r="E229" s="148" t="s">
        <v>459</v>
      </c>
      <c r="F229" s="149">
        <v>9</v>
      </c>
      <c r="G229" s="373">
        <v>0</v>
      </c>
      <c r="H229" s="150">
        <f t="shared" si="22"/>
        <v>0</v>
      </c>
    </row>
    <row r="230" spans="1:8" s="120" customFormat="1" ht="24" customHeight="1" x14ac:dyDescent="0.2">
      <c r="A230" s="147">
        <v>116</v>
      </c>
      <c r="B230" s="148" t="s">
        <v>417</v>
      </c>
      <c r="C230" s="148" t="s">
        <v>462</v>
      </c>
      <c r="D230" s="148" t="s">
        <v>463</v>
      </c>
      <c r="E230" s="148" t="s">
        <v>459</v>
      </c>
      <c r="F230" s="149">
        <v>1</v>
      </c>
      <c r="G230" s="373">
        <v>0</v>
      </c>
      <c r="H230" s="150">
        <f t="shared" si="22"/>
        <v>0</v>
      </c>
    </row>
    <row r="231" spans="1:8" s="120" customFormat="1" ht="13.5" customHeight="1" x14ac:dyDescent="0.2">
      <c r="A231" s="159">
        <v>117</v>
      </c>
      <c r="B231" s="160" t="s">
        <v>464</v>
      </c>
      <c r="C231" s="160" t="s">
        <v>465</v>
      </c>
      <c r="D231" s="160" t="s">
        <v>466</v>
      </c>
      <c r="E231" s="160" t="s">
        <v>315</v>
      </c>
      <c r="F231" s="161">
        <v>1</v>
      </c>
      <c r="G231" s="373">
        <v>0</v>
      </c>
      <c r="H231" s="150">
        <f t="shared" si="22"/>
        <v>0</v>
      </c>
    </row>
    <row r="232" spans="1:8" s="120" customFormat="1" ht="13.5" customHeight="1" x14ac:dyDescent="0.2">
      <c r="A232" s="159">
        <v>118</v>
      </c>
      <c r="B232" s="160" t="s">
        <v>464</v>
      </c>
      <c r="C232" s="160" t="s">
        <v>467</v>
      </c>
      <c r="D232" s="160" t="s">
        <v>468</v>
      </c>
      <c r="E232" s="160" t="s">
        <v>315</v>
      </c>
      <c r="F232" s="161">
        <v>1</v>
      </c>
      <c r="G232" s="373">
        <v>0</v>
      </c>
      <c r="H232" s="150">
        <f t="shared" si="22"/>
        <v>0</v>
      </c>
    </row>
    <row r="233" spans="1:8" s="120" customFormat="1" ht="13.5" customHeight="1" x14ac:dyDescent="0.2">
      <c r="A233" s="159">
        <v>119</v>
      </c>
      <c r="B233" s="160" t="s">
        <v>464</v>
      </c>
      <c r="C233" s="160" t="s">
        <v>469</v>
      </c>
      <c r="D233" s="160" t="s">
        <v>470</v>
      </c>
      <c r="E233" s="160" t="s">
        <v>471</v>
      </c>
      <c r="F233" s="161">
        <v>1</v>
      </c>
      <c r="G233" s="373">
        <v>0</v>
      </c>
      <c r="H233" s="150">
        <f t="shared" si="22"/>
        <v>0</v>
      </c>
    </row>
    <row r="234" spans="1:8" s="120" customFormat="1" ht="24" customHeight="1" x14ac:dyDescent="0.2">
      <c r="A234" s="147">
        <v>120</v>
      </c>
      <c r="B234" s="148" t="s">
        <v>417</v>
      </c>
      <c r="C234" s="148" t="s">
        <v>714</v>
      </c>
      <c r="D234" s="148" t="s">
        <v>715</v>
      </c>
      <c r="E234" s="148" t="s">
        <v>188</v>
      </c>
      <c r="F234" s="149">
        <v>0.23200000000000001</v>
      </c>
      <c r="G234" s="373">
        <v>0</v>
      </c>
      <c r="H234" s="150">
        <f t="shared" si="22"/>
        <v>0</v>
      </c>
    </row>
    <row r="235" spans="1:8" s="120" customFormat="1" ht="28.5" customHeight="1" x14ac:dyDescent="0.2">
      <c r="A235" s="143"/>
      <c r="B235" s="144"/>
      <c r="C235" s="144" t="s">
        <v>472</v>
      </c>
      <c r="D235" s="144" t="s">
        <v>473</v>
      </c>
      <c r="E235" s="144"/>
      <c r="F235" s="145"/>
      <c r="G235" s="146"/>
      <c r="H235" s="146"/>
    </row>
    <row r="236" spans="1:8" s="120" customFormat="1" ht="24" customHeight="1" x14ac:dyDescent="0.2">
      <c r="A236" s="147">
        <v>121</v>
      </c>
      <c r="B236" s="148" t="s">
        <v>472</v>
      </c>
      <c r="C236" s="148" t="s">
        <v>1471</v>
      </c>
      <c r="D236" s="148" t="s">
        <v>1472</v>
      </c>
      <c r="E236" s="148" t="s">
        <v>315</v>
      </c>
      <c r="F236" s="149">
        <v>18</v>
      </c>
      <c r="G236" s="373">
        <v>0</v>
      </c>
      <c r="H236" s="150">
        <f t="shared" ref="H236:H239" si="23">G236*F236</f>
        <v>0</v>
      </c>
    </row>
    <row r="237" spans="1:8" s="120" customFormat="1" ht="24" customHeight="1" x14ac:dyDescent="0.2">
      <c r="A237" s="159">
        <v>122</v>
      </c>
      <c r="B237" s="160" t="s">
        <v>1473</v>
      </c>
      <c r="C237" s="160" t="s">
        <v>1474</v>
      </c>
      <c r="D237" s="160" t="s">
        <v>1475</v>
      </c>
      <c r="E237" s="160" t="s">
        <v>188</v>
      </c>
      <c r="F237" s="161">
        <v>0.57999999999999996</v>
      </c>
      <c r="G237" s="373">
        <v>0</v>
      </c>
      <c r="H237" s="150">
        <f t="shared" si="23"/>
        <v>0</v>
      </c>
    </row>
    <row r="238" spans="1:8" s="120" customFormat="1" ht="24" customHeight="1" x14ac:dyDescent="0.2">
      <c r="A238" s="147">
        <v>123</v>
      </c>
      <c r="B238" s="148" t="s">
        <v>472</v>
      </c>
      <c r="C238" s="148" t="s">
        <v>474</v>
      </c>
      <c r="D238" s="148" t="s">
        <v>475</v>
      </c>
      <c r="E238" s="148" t="s">
        <v>471</v>
      </c>
      <c r="F238" s="149">
        <v>1</v>
      </c>
      <c r="G238" s="373">
        <v>0</v>
      </c>
      <c r="H238" s="150">
        <f t="shared" si="23"/>
        <v>0</v>
      </c>
    </row>
    <row r="239" spans="1:8" s="120" customFormat="1" ht="13.5" customHeight="1" x14ac:dyDescent="0.2">
      <c r="A239" s="147">
        <v>124</v>
      </c>
      <c r="B239" s="148" t="s">
        <v>472</v>
      </c>
      <c r="C239" s="148" t="s">
        <v>476</v>
      </c>
      <c r="D239" s="148" t="s">
        <v>477</v>
      </c>
      <c r="E239" s="148" t="s">
        <v>471</v>
      </c>
      <c r="F239" s="149">
        <v>1</v>
      </c>
      <c r="G239" s="373">
        <v>0</v>
      </c>
      <c r="H239" s="150">
        <f t="shared" si="23"/>
        <v>0</v>
      </c>
    </row>
    <row r="240" spans="1:8" s="120" customFormat="1" ht="28.5" customHeight="1" x14ac:dyDescent="0.2">
      <c r="A240" s="143"/>
      <c r="B240" s="144"/>
      <c r="C240" s="144" t="s">
        <v>478</v>
      </c>
      <c r="D240" s="144" t="s">
        <v>479</v>
      </c>
      <c r="E240" s="144"/>
      <c r="F240" s="145"/>
      <c r="G240" s="146"/>
      <c r="H240" s="146"/>
    </row>
    <row r="241" spans="1:8" s="120" customFormat="1" ht="13.5" customHeight="1" x14ac:dyDescent="0.2">
      <c r="A241" s="147">
        <v>125</v>
      </c>
      <c r="B241" s="148" t="s">
        <v>478</v>
      </c>
      <c r="C241" s="148" t="s">
        <v>480</v>
      </c>
      <c r="D241" s="148" t="s">
        <v>481</v>
      </c>
      <c r="E241" s="148" t="s">
        <v>135</v>
      </c>
      <c r="F241" s="149">
        <v>56.7</v>
      </c>
      <c r="G241" s="373">
        <v>0</v>
      </c>
      <c r="H241" s="150">
        <f>G241*F241</f>
        <v>0</v>
      </c>
    </row>
    <row r="242" spans="1:8" s="120" customFormat="1" ht="13.5" customHeight="1" x14ac:dyDescent="0.2">
      <c r="A242" s="151"/>
      <c r="B242" s="152"/>
      <c r="C242" s="152"/>
      <c r="D242" s="152" t="s">
        <v>482</v>
      </c>
      <c r="E242" s="152"/>
      <c r="F242" s="153">
        <v>56.7</v>
      </c>
      <c r="G242" s="154"/>
      <c r="H242" s="154"/>
    </row>
    <row r="243" spans="1:8" s="120" customFormat="1" ht="24" customHeight="1" x14ac:dyDescent="0.2">
      <c r="A243" s="159">
        <v>126</v>
      </c>
      <c r="B243" s="160" t="s">
        <v>268</v>
      </c>
      <c r="C243" s="160" t="s">
        <v>483</v>
      </c>
      <c r="D243" s="160" t="s">
        <v>484</v>
      </c>
      <c r="E243" s="160" t="s">
        <v>135</v>
      </c>
      <c r="F243" s="161">
        <v>56.7</v>
      </c>
      <c r="G243" s="373">
        <v>0</v>
      </c>
      <c r="H243" s="150">
        <f t="shared" ref="H243:H244" si="24">G243*F243</f>
        <v>0</v>
      </c>
    </row>
    <row r="244" spans="1:8" s="120" customFormat="1" ht="13.5" customHeight="1" x14ac:dyDescent="0.2">
      <c r="A244" s="147">
        <v>127</v>
      </c>
      <c r="B244" s="148" t="s">
        <v>478</v>
      </c>
      <c r="C244" s="148" t="s">
        <v>485</v>
      </c>
      <c r="D244" s="148" t="s">
        <v>486</v>
      </c>
      <c r="E244" s="148" t="s">
        <v>135</v>
      </c>
      <c r="F244" s="149">
        <v>161.4</v>
      </c>
      <c r="G244" s="373">
        <v>0</v>
      </c>
      <c r="H244" s="150">
        <f t="shared" si="24"/>
        <v>0</v>
      </c>
    </row>
    <row r="245" spans="1:8" s="120" customFormat="1" ht="13.5" customHeight="1" x14ac:dyDescent="0.2">
      <c r="A245" s="151"/>
      <c r="B245" s="152"/>
      <c r="C245" s="152"/>
      <c r="D245" s="152" t="s">
        <v>275</v>
      </c>
      <c r="E245" s="152"/>
      <c r="F245" s="153">
        <v>161.4</v>
      </c>
      <c r="G245" s="154"/>
      <c r="H245" s="154"/>
    </row>
    <row r="246" spans="1:8" s="120" customFormat="1" ht="24" customHeight="1" x14ac:dyDescent="0.2">
      <c r="A246" s="159">
        <v>128</v>
      </c>
      <c r="B246" s="160" t="s">
        <v>268</v>
      </c>
      <c r="C246" s="160" t="s">
        <v>487</v>
      </c>
      <c r="D246" s="160" t="s">
        <v>488</v>
      </c>
      <c r="E246" s="160" t="s">
        <v>135</v>
      </c>
      <c r="F246" s="161">
        <v>161.4</v>
      </c>
      <c r="G246" s="373">
        <v>0</v>
      </c>
      <c r="H246" s="150">
        <f t="shared" ref="H246:H250" si="25">G246*F246</f>
        <v>0</v>
      </c>
    </row>
    <row r="247" spans="1:8" s="120" customFormat="1" ht="13.5" customHeight="1" x14ac:dyDescent="0.2">
      <c r="A247" s="147">
        <v>129</v>
      </c>
      <c r="B247" s="148" t="s">
        <v>478</v>
      </c>
      <c r="C247" s="148" t="s">
        <v>1476</v>
      </c>
      <c r="D247" s="148" t="s">
        <v>1477</v>
      </c>
      <c r="E247" s="148" t="s">
        <v>315</v>
      </c>
      <c r="F247" s="149">
        <v>2</v>
      </c>
      <c r="G247" s="373">
        <v>0</v>
      </c>
      <c r="H247" s="150">
        <f t="shared" si="25"/>
        <v>0</v>
      </c>
    </row>
    <row r="248" spans="1:8" s="120" customFormat="1" ht="13.5" customHeight="1" x14ac:dyDescent="0.2">
      <c r="A248" s="159">
        <v>130</v>
      </c>
      <c r="B248" s="160" t="s">
        <v>1066</v>
      </c>
      <c r="C248" s="160" t="s">
        <v>1478</v>
      </c>
      <c r="D248" s="160" t="s">
        <v>1479</v>
      </c>
      <c r="E248" s="160" t="s">
        <v>315</v>
      </c>
      <c r="F248" s="388">
        <v>1</v>
      </c>
      <c r="G248" s="373">
        <v>0</v>
      </c>
      <c r="H248" s="150">
        <f t="shared" si="25"/>
        <v>0</v>
      </c>
    </row>
    <row r="249" spans="1:8" s="120" customFormat="1" ht="13.5" customHeight="1" x14ac:dyDescent="0.2">
      <c r="A249" s="159">
        <v>131</v>
      </c>
      <c r="B249" s="160" t="s">
        <v>1066</v>
      </c>
      <c r="C249" s="160" t="s">
        <v>1212</v>
      </c>
      <c r="D249" s="160" t="s">
        <v>1480</v>
      </c>
      <c r="E249" s="160" t="s">
        <v>315</v>
      </c>
      <c r="F249" s="388">
        <v>1</v>
      </c>
      <c r="G249" s="373">
        <v>0</v>
      </c>
      <c r="H249" s="150">
        <f t="shared" si="25"/>
        <v>0</v>
      </c>
    </row>
    <row r="250" spans="1:8" s="120" customFormat="1" ht="24" customHeight="1" x14ac:dyDescent="0.2">
      <c r="A250" s="147">
        <v>132</v>
      </c>
      <c r="B250" s="148" t="s">
        <v>478</v>
      </c>
      <c r="C250" s="148" t="s">
        <v>1481</v>
      </c>
      <c r="D250" s="148" t="s">
        <v>1482</v>
      </c>
      <c r="E250" s="148" t="s">
        <v>188</v>
      </c>
      <c r="F250" s="149">
        <v>21.541</v>
      </c>
      <c r="G250" s="373">
        <v>0</v>
      </c>
      <c r="H250" s="150">
        <f t="shared" si="25"/>
        <v>0</v>
      </c>
    </row>
    <row r="251" spans="1:8" s="120" customFormat="1" ht="28.5" customHeight="1" x14ac:dyDescent="0.2">
      <c r="A251" s="143"/>
      <c r="B251" s="144"/>
      <c r="C251" s="144" t="s">
        <v>489</v>
      </c>
      <c r="D251" s="144" t="s">
        <v>490</v>
      </c>
      <c r="E251" s="144"/>
      <c r="F251" s="145"/>
      <c r="G251" s="146"/>
      <c r="H251" s="146"/>
    </row>
    <row r="252" spans="1:8" s="120" customFormat="1" ht="13.5" customHeight="1" x14ac:dyDescent="0.2">
      <c r="A252" s="147">
        <v>133</v>
      </c>
      <c r="B252" s="148" t="s">
        <v>489</v>
      </c>
      <c r="C252" s="148" t="s">
        <v>491</v>
      </c>
      <c r="D252" s="148" t="s">
        <v>492</v>
      </c>
      <c r="E252" s="148" t="s">
        <v>135</v>
      </c>
      <c r="F252" s="149">
        <v>169.4</v>
      </c>
      <c r="G252" s="373">
        <v>0</v>
      </c>
      <c r="H252" s="150">
        <f>G252*F252</f>
        <v>0</v>
      </c>
    </row>
    <row r="253" spans="1:8" s="120" customFormat="1" ht="13.5" customHeight="1" x14ac:dyDescent="0.2">
      <c r="A253" s="151"/>
      <c r="B253" s="152"/>
      <c r="C253" s="152"/>
      <c r="D253" s="152" t="s">
        <v>493</v>
      </c>
      <c r="E253" s="152"/>
      <c r="F253" s="153">
        <v>169.4</v>
      </c>
      <c r="G253" s="154"/>
      <c r="H253" s="154"/>
    </row>
    <row r="254" spans="1:8" s="120" customFormat="1" ht="24" customHeight="1" x14ac:dyDescent="0.2">
      <c r="A254" s="147">
        <v>134</v>
      </c>
      <c r="B254" s="148" t="s">
        <v>489</v>
      </c>
      <c r="C254" s="148" t="s">
        <v>494</v>
      </c>
      <c r="D254" s="148" t="s">
        <v>495</v>
      </c>
      <c r="E254" s="148" t="s">
        <v>135</v>
      </c>
      <c r="F254" s="149">
        <v>169.4</v>
      </c>
      <c r="G254" s="373">
        <v>0</v>
      </c>
      <c r="H254" s="150">
        <f t="shared" ref="H254:H258" si="26">G254*F254</f>
        <v>0</v>
      </c>
    </row>
    <row r="255" spans="1:8" s="120" customFormat="1" ht="24" customHeight="1" x14ac:dyDescent="0.2">
      <c r="A255" s="147">
        <v>135</v>
      </c>
      <c r="B255" s="148" t="s">
        <v>489</v>
      </c>
      <c r="C255" s="148" t="s">
        <v>496</v>
      </c>
      <c r="D255" s="148" t="s">
        <v>497</v>
      </c>
      <c r="E255" s="148" t="s">
        <v>135</v>
      </c>
      <c r="F255" s="149">
        <v>169.4</v>
      </c>
      <c r="G255" s="373">
        <v>0</v>
      </c>
      <c r="H255" s="150">
        <f t="shared" si="26"/>
        <v>0</v>
      </c>
    </row>
    <row r="256" spans="1:8" s="120" customFormat="1" ht="24" customHeight="1" x14ac:dyDescent="0.2">
      <c r="A256" s="147">
        <v>136</v>
      </c>
      <c r="B256" s="148" t="s">
        <v>489</v>
      </c>
      <c r="C256" s="148" t="s">
        <v>498</v>
      </c>
      <c r="D256" s="148" t="s">
        <v>499</v>
      </c>
      <c r="E256" s="148" t="s">
        <v>135</v>
      </c>
      <c r="F256" s="149">
        <v>169.4</v>
      </c>
      <c r="G256" s="373">
        <v>0</v>
      </c>
      <c r="H256" s="150">
        <f t="shared" si="26"/>
        <v>0</v>
      </c>
    </row>
    <row r="257" spans="1:8" s="120" customFormat="1" ht="13.5" customHeight="1" x14ac:dyDescent="0.2">
      <c r="A257" s="147">
        <v>137</v>
      </c>
      <c r="B257" s="148" t="s">
        <v>489</v>
      </c>
      <c r="C257" s="148" t="s">
        <v>500</v>
      </c>
      <c r="D257" s="148" t="s">
        <v>501</v>
      </c>
      <c r="E257" s="148" t="s">
        <v>135</v>
      </c>
      <c r="F257" s="149">
        <v>169.4</v>
      </c>
      <c r="G257" s="373">
        <v>0</v>
      </c>
      <c r="H257" s="150">
        <f t="shared" si="26"/>
        <v>0</v>
      </c>
    </row>
    <row r="258" spans="1:8" s="120" customFormat="1" ht="24" customHeight="1" x14ac:dyDescent="0.2">
      <c r="A258" s="147">
        <v>138</v>
      </c>
      <c r="B258" s="148" t="s">
        <v>489</v>
      </c>
      <c r="C258" s="148" t="s">
        <v>1483</v>
      </c>
      <c r="D258" s="148" t="s">
        <v>1484</v>
      </c>
      <c r="E258" s="148" t="s">
        <v>188</v>
      </c>
      <c r="F258" s="149">
        <v>1.625</v>
      </c>
      <c r="G258" s="373">
        <v>0</v>
      </c>
      <c r="H258" s="150">
        <f t="shared" si="26"/>
        <v>0</v>
      </c>
    </row>
    <row r="259" spans="1:8" s="120" customFormat="1" ht="18.600000000000001" customHeight="1" x14ac:dyDescent="0.25">
      <c r="A259" s="139"/>
      <c r="B259" s="140"/>
      <c r="C259" s="140"/>
      <c r="D259" s="140"/>
      <c r="E259" s="140"/>
      <c r="F259" s="141"/>
      <c r="G259" s="142"/>
      <c r="H259" s="142"/>
    </row>
    <row r="260" spans="1:8" s="120" customFormat="1" ht="18" customHeight="1" x14ac:dyDescent="0.2">
      <c r="A260" s="143"/>
      <c r="B260" s="144"/>
      <c r="C260" s="144" t="s">
        <v>504</v>
      </c>
      <c r="D260" s="144" t="s">
        <v>505</v>
      </c>
      <c r="E260" s="144"/>
      <c r="F260" s="145"/>
      <c r="G260" s="146"/>
      <c r="H260" s="146"/>
    </row>
    <row r="261" spans="1:8" s="120" customFormat="1" ht="13.5" customHeight="1" x14ac:dyDescent="0.2">
      <c r="A261" s="147">
        <v>139</v>
      </c>
      <c r="B261" s="148" t="s">
        <v>506</v>
      </c>
      <c r="C261" s="148" t="s">
        <v>507</v>
      </c>
      <c r="D261" s="148" t="s">
        <v>508</v>
      </c>
      <c r="E261" s="148" t="s">
        <v>315</v>
      </c>
      <c r="F261" s="149">
        <v>1</v>
      </c>
      <c r="G261" s="373">
        <v>0</v>
      </c>
      <c r="H261" s="150">
        <f>G261*F261</f>
        <v>0</v>
      </c>
    </row>
    <row r="262" spans="1:8" s="120" customFormat="1" ht="21" customHeight="1" x14ac:dyDescent="0.25">
      <c r="A262" s="139"/>
      <c r="B262" s="140"/>
      <c r="C262" s="140" t="s">
        <v>911</v>
      </c>
      <c r="D262" s="140" t="s">
        <v>931</v>
      </c>
      <c r="E262" s="140"/>
      <c r="F262" s="141"/>
      <c r="G262" s="142"/>
      <c r="H262" s="142"/>
    </row>
    <row r="263" spans="1:8" s="120" customFormat="1" ht="24" customHeight="1" x14ac:dyDescent="0.2">
      <c r="A263" s="147">
        <v>140</v>
      </c>
      <c r="B263" s="148" t="s">
        <v>911</v>
      </c>
      <c r="C263" s="148" t="s">
        <v>1485</v>
      </c>
      <c r="D263" s="148" t="s">
        <v>1486</v>
      </c>
      <c r="E263" s="148" t="s">
        <v>821</v>
      </c>
      <c r="F263" s="149">
        <v>100</v>
      </c>
      <c r="G263" s="373">
        <v>0</v>
      </c>
      <c r="H263" s="150">
        <f t="shared" ref="H263:H265" si="27">G263*F263</f>
        <v>0</v>
      </c>
    </row>
    <row r="264" spans="1:8" s="120" customFormat="1" ht="24" customHeight="1" x14ac:dyDescent="0.2">
      <c r="A264" s="147">
        <v>141</v>
      </c>
      <c r="B264" s="148" t="s">
        <v>911</v>
      </c>
      <c r="C264" s="148" t="s">
        <v>932</v>
      </c>
      <c r="D264" s="148" t="s">
        <v>1487</v>
      </c>
      <c r="E264" s="148" t="s">
        <v>821</v>
      </c>
      <c r="F264" s="149">
        <v>100</v>
      </c>
      <c r="G264" s="373">
        <v>0</v>
      </c>
      <c r="H264" s="150">
        <f t="shared" si="27"/>
        <v>0</v>
      </c>
    </row>
    <row r="265" spans="1:8" s="120" customFormat="1" ht="24" customHeight="1" x14ac:dyDescent="0.2">
      <c r="A265" s="147">
        <v>142</v>
      </c>
      <c r="B265" s="148" t="s">
        <v>911</v>
      </c>
      <c r="C265" s="148" t="s">
        <v>933</v>
      </c>
      <c r="D265" s="148" t="s">
        <v>1488</v>
      </c>
      <c r="E265" s="148" t="s">
        <v>821</v>
      </c>
      <c r="F265" s="149">
        <v>100</v>
      </c>
      <c r="G265" s="373">
        <v>0</v>
      </c>
      <c r="H265" s="150">
        <f t="shared" si="27"/>
        <v>0</v>
      </c>
    </row>
    <row r="266" spans="1:8" s="120" customFormat="1" ht="30.75" customHeight="1" x14ac:dyDescent="0.25">
      <c r="A266" s="139"/>
      <c r="B266" s="140"/>
      <c r="C266" s="140" t="s">
        <v>509</v>
      </c>
      <c r="D266" s="140" t="s">
        <v>510</v>
      </c>
      <c r="E266" s="140"/>
      <c r="F266" s="141"/>
      <c r="G266" s="142"/>
      <c r="H266" s="142"/>
    </row>
    <row r="267" spans="1:8" s="120" customFormat="1" ht="28.5" customHeight="1" x14ac:dyDescent="0.2">
      <c r="A267" s="143"/>
      <c r="B267" s="144"/>
      <c r="C267" s="144" t="s">
        <v>511</v>
      </c>
      <c r="D267" s="144" t="s">
        <v>512</v>
      </c>
      <c r="E267" s="144"/>
      <c r="F267" s="145"/>
      <c r="G267" s="146"/>
      <c r="H267" s="146"/>
    </row>
    <row r="268" spans="1:8" s="120" customFormat="1" ht="13.5" customHeight="1" x14ac:dyDescent="0.2">
      <c r="A268" s="147">
        <v>143</v>
      </c>
      <c r="B268" s="148" t="s">
        <v>513</v>
      </c>
      <c r="C268" s="148" t="s">
        <v>514</v>
      </c>
      <c r="D268" s="148" t="s">
        <v>515</v>
      </c>
      <c r="E268" s="148" t="s">
        <v>471</v>
      </c>
      <c r="F268" s="149">
        <v>1</v>
      </c>
      <c r="G268" s="373">
        <v>0</v>
      </c>
      <c r="H268" s="150">
        <f>G268*F268</f>
        <v>0</v>
      </c>
    </row>
    <row r="269" spans="1:8" s="120" customFormat="1" ht="30.75" customHeight="1" x14ac:dyDescent="0.25">
      <c r="A269" s="163"/>
      <c r="B269" s="164"/>
      <c r="C269" s="164"/>
      <c r="D269" s="164" t="s">
        <v>516</v>
      </c>
      <c r="E269" s="164"/>
      <c r="F269" s="165"/>
      <c r="G269" s="166"/>
      <c r="H269" s="166">
        <f>SUM(H14:H268)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topLeftCell="A301" workbookViewId="0">
      <selection activeCell="H186" sqref="H186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1007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1008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15.6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8" customHeight="1" x14ac:dyDescent="0.2">
      <c r="A14" s="143"/>
      <c r="B14" s="144"/>
      <c r="C14" s="144" t="s">
        <v>158</v>
      </c>
      <c r="D14" s="144" t="s">
        <v>248</v>
      </c>
      <c r="E14" s="144"/>
      <c r="F14" s="145"/>
      <c r="G14" s="146"/>
      <c r="H14" s="146"/>
    </row>
    <row r="15" spans="1:8" s="120" customFormat="1" ht="24" customHeight="1" x14ac:dyDescent="0.2">
      <c r="A15" s="147">
        <v>1</v>
      </c>
      <c r="B15" s="148" t="s">
        <v>200</v>
      </c>
      <c r="C15" s="148" t="s">
        <v>1009</v>
      </c>
      <c r="D15" s="148" t="s">
        <v>1010</v>
      </c>
      <c r="E15" s="148" t="s">
        <v>170</v>
      </c>
      <c r="F15" s="149">
        <v>5.5940000000000003</v>
      </c>
      <c r="G15" s="367"/>
      <c r="H15" s="150">
        <f>G15*F15</f>
        <v>0</v>
      </c>
    </row>
    <row r="16" spans="1:8" s="120" customFormat="1" ht="24" customHeight="1" x14ac:dyDescent="0.2">
      <c r="A16" s="151"/>
      <c r="B16" s="152"/>
      <c r="C16" s="152"/>
      <c r="D16" s="152" t="s">
        <v>1011</v>
      </c>
      <c r="E16" s="152"/>
      <c r="F16" s="153">
        <v>2.1859999999999999</v>
      </c>
      <c r="G16" s="154"/>
      <c r="H16" s="154"/>
    </row>
    <row r="17" spans="1:8" s="120" customFormat="1" ht="13.5" customHeight="1" x14ac:dyDescent="0.2">
      <c r="A17" s="151"/>
      <c r="B17" s="152"/>
      <c r="C17" s="152"/>
      <c r="D17" s="152" t="s">
        <v>1012</v>
      </c>
      <c r="E17" s="152"/>
      <c r="F17" s="153">
        <v>3.4079999999999999</v>
      </c>
      <c r="G17" s="154"/>
      <c r="H17" s="154"/>
    </row>
    <row r="18" spans="1:8" s="120" customFormat="1" ht="13.5" customHeight="1" x14ac:dyDescent="0.2">
      <c r="A18" s="155"/>
      <c r="B18" s="156"/>
      <c r="C18" s="156"/>
      <c r="D18" s="156" t="s">
        <v>176</v>
      </c>
      <c r="E18" s="156"/>
      <c r="F18" s="157">
        <v>5.5940000000000003</v>
      </c>
      <c r="G18" s="158"/>
      <c r="H18" s="158"/>
    </row>
    <row r="19" spans="1:8" s="120" customFormat="1" ht="24" customHeight="1" x14ac:dyDescent="0.2">
      <c r="A19" s="147">
        <v>2</v>
      </c>
      <c r="B19" s="148" t="s">
        <v>200</v>
      </c>
      <c r="C19" s="148" t="s">
        <v>1013</v>
      </c>
      <c r="D19" s="148" t="s">
        <v>1014</v>
      </c>
      <c r="E19" s="148" t="s">
        <v>135</v>
      </c>
      <c r="F19" s="149">
        <v>21.08</v>
      </c>
      <c r="G19" s="367"/>
      <c r="H19" s="150">
        <f>G19*F19</f>
        <v>0</v>
      </c>
    </row>
    <row r="20" spans="1:8" s="120" customFormat="1" ht="13.5" customHeight="1" x14ac:dyDescent="0.2">
      <c r="A20" s="151"/>
      <c r="B20" s="152"/>
      <c r="C20" s="152"/>
      <c r="D20" s="152" t="s">
        <v>1015</v>
      </c>
      <c r="E20" s="152"/>
      <c r="F20" s="153">
        <v>21.08</v>
      </c>
      <c r="G20" s="154"/>
      <c r="H20" s="154"/>
    </row>
    <row r="21" spans="1:8" s="120" customFormat="1" ht="24" customHeight="1" x14ac:dyDescent="0.2">
      <c r="A21" s="147">
        <v>3</v>
      </c>
      <c r="B21" s="148" t="s">
        <v>200</v>
      </c>
      <c r="C21" s="148" t="s">
        <v>1016</v>
      </c>
      <c r="D21" s="148" t="s">
        <v>1017</v>
      </c>
      <c r="E21" s="148" t="s">
        <v>135</v>
      </c>
      <c r="F21" s="149">
        <v>7.44</v>
      </c>
      <c r="G21" s="367"/>
      <c r="H21" s="150">
        <f>G21*F21</f>
        <v>0</v>
      </c>
    </row>
    <row r="22" spans="1:8" s="120" customFormat="1" ht="13.5" customHeight="1" x14ac:dyDescent="0.2">
      <c r="A22" s="151"/>
      <c r="B22" s="152"/>
      <c r="C22" s="152"/>
      <c r="D22" s="152" t="s">
        <v>1018</v>
      </c>
      <c r="E22" s="152"/>
      <c r="F22" s="153">
        <v>7.44</v>
      </c>
      <c r="G22" s="154"/>
      <c r="H22" s="154"/>
    </row>
    <row r="23" spans="1:8" s="120" customFormat="1" ht="28.5" customHeight="1" x14ac:dyDescent="0.2">
      <c r="A23" s="143"/>
      <c r="B23" s="144"/>
      <c r="C23" s="144" t="s">
        <v>161</v>
      </c>
      <c r="D23" s="144" t="s">
        <v>278</v>
      </c>
      <c r="E23" s="144"/>
      <c r="F23" s="145"/>
      <c r="G23" s="146"/>
      <c r="H23" s="146"/>
    </row>
    <row r="24" spans="1:8" s="120" customFormat="1" ht="24" customHeight="1" x14ac:dyDescent="0.2">
      <c r="A24" s="147">
        <v>4</v>
      </c>
      <c r="B24" s="148" t="s">
        <v>200</v>
      </c>
      <c r="C24" s="148" t="s">
        <v>1019</v>
      </c>
      <c r="D24" s="148" t="s">
        <v>1020</v>
      </c>
      <c r="E24" s="148" t="s">
        <v>135</v>
      </c>
      <c r="F24" s="149">
        <v>423.15</v>
      </c>
      <c r="G24" s="367"/>
      <c r="H24" s="150">
        <f t="shared" ref="H24:H25" si="0">G24*F24</f>
        <v>0</v>
      </c>
    </row>
    <row r="25" spans="1:8" s="120" customFormat="1" ht="24" customHeight="1" x14ac:dyDescent="0.2">
      <c r="A25" s="147">
        <v>5</v>
      </c>
      <c r="B25" s="148" t="s">
        <v>200</v>
      </c>
      <c r="C25" s="148" t="s">
        <v>1021</v>
      </c>
      <c r="D25" s="148" t="s">
        <v>1022</v>
      </c>
      <c r="E25" s="148" t="s">
        <v>135</v>
      </c>
      <c r="F25" s="149">
        <v>423.15</v>
      </c>
      <c r="G25" s="367"/>
      <c r="H25" s="150">
        <f t="shared" si="0"/>
        <v>0</v>
      </c>
    </row>
    <row r="26" spans="1:8" s="120" customFormat="1" ht="13.5" customHeight="1" x14ac:dyDescent="0.2">
      <c r="A26" s="151"/>
      <c r="B26" s="152"/>
      <c r="C26" s="152"/>
      <c r="D26" s="152" t="s">
        <v>1023</v>
      </c>
      <c r="E26" s="152"/>
      <c r="F26" s="153">
        <v>42.16</v>
      </c>
      <c r="G26" s="154"/>
      <c r="H26" s="154"/>
    </row>
    <row r="27" spans="1:8" s="120" customFormat="1" ht="13.5" customHeight="1" x14ac:dyDescent="0.2">
      <c r="A27" s="151"/>
      <c r="B27" s="152"/>
      <c r="C27" s="152"/>
      <c r="D27" s="152" t="s">
        <v>1024</v>
      </c>
      <c r="E27" s="152"/>
      <c r="F27" s="153">
        <v>42.16</v>
      </c>
      <c r="G27" s="154"/>
      <c r="H27" s="154"/>
    </row>
    <row r="28" spans="1:8" s="120" customFormat="1" ht="13.5" customHeight="1" x14ac:dyDescent="0.2">
      <c r="A28" s="151"/>
      <c r="B28" s="152"/>
      <c r="C28" s="152"/>
      <c r="D28" s="152" t="s">
        <v>1025</v>
      </c>
      <c r="E28" s="152"/>
      <c r="F28" s="153">
        <v>32.86</v>
      </c>
      <c r="G28" s="154"/>
      <c r="H28" s="154"/>
    </row>
    <row r="29" spans="1:8" s="120" customFormat="1" ht="24" customHeight="1" x14ac:dyDescent="0.2">
      <c r="A29" s="151"/>
      <c r="B29" s="152"/>
      <c r="C29" s="152"/>
      <c r="D29" s="152" t="s">
        <v>1026</v>
      </c>
      <c r="E29" s="152"/>
      <c r="F29" s="153">
        <v>25.42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1027</v>
      </c>
      <c r="E30" s="152"/>
      <c r="F30" s="153">
        <v>29.14</v>
      </c>
      <c r="G30" s="154"/>
      <c r="H30" s="154"/>
    </row>
    <row r="31" spans="1:8" s="120" customFormat="1" ht="34.5" customHeight="1" x14ac:dyDescent="0.2">
      <c r="A31" s="151"/>
      <c r="B31" s="152"/>
      <c r="C31" s="152"/>
      <c r="D31" s="152" t="s">
        <v>1028</v>
      </c>
      <c r="E31" s="152"/>
      <c r="F31" s="153">
        <v>73.78</v>
      </c>
      <c r="G31" s="154"/>
      <c r="H31" s="154"/>
    </row>
    <row r="32" spans="1:8" s="120" customFormat="1" ht="13.5" customHeight="1" x14ac:dyDescent="0.2">
      <c r="A32" s="151"/>
      <c r="B32" s="152"/>
      <c r="C32" s="152"/>
      <c r="D32" s="152" t="s">
        <v>1029</v>
      </c>
      <c r="E32" s="152"/>
      <c r="F32" s="153">
        <v>51.77</v>
      </c>
      <c r="G32" s="154"/>
      <c r="H32" s="154"/>
    </row>
    <row r="33" spans="1:8" s="120" customFormat="1" ht="34.5" customHeight="1" x14ac:dyDescent="0.2">
      <c r="A33" s="151"/>
      <c r="B33" s="152"/>
      <c r="C33" s="152"/>
      <c r="D33" s="152" t="s">
        <v>1030</v>
      </c>
      <c r="E33" s="152"/>
      <c r="F33" s="153">
        <v>55.18</v>
      </c>
      <c r="G33" s="154"/>
      <c r="H33" s="154"/>
    </row>
    <row r="34" spans="1:8" s="120" customFormat="1" ht="13.5" customHeight="1" x14ac:dyDescent="0.2">
      <c r="A34" s="151"/>
      <c r="B34" s="152"/>
      <c r="C34" s="152"/>
      <c r="D34" s="152" t="s">
        <v>1031</v>
      </c>
      <c r="E34" s="152"/>
      <c r="F34" s="153">
        <v>28.52</v>
      </c>
      <c r="G34" s="154"/>
      <c r="H34" s="154"/>
    </row>
    <row r="35" spans="1:8" s="120" customFormat="1" ht="13.5" customHeight="1" x14ac:dyDescent="0.2">
      <c r="A35" s="151"/>
      <c r="B35" s="152"/>
      <c r="C35" s="152"/>
      <c r="D35" s="152" t="s">
        <v>1032</v>
      </c>
      <c r="E35" s="152"/>
      <c r="F35" s="153">
        <v>42.16</v>
      </c>
      <c r="G35" s="154"/>
      <c r="H35" s="154"/>
    </row>
    <row r="36" spans="1:8" s="120" customFormat="1" ht="13.5" customHeight="1" x14ac:dyDescent="0.2">
      <c r="A36" s="155"/>
      <c r="B36" s="156"/>
      <c r="C36" s="156"/>
      <c r="D36" s="156" t="s">
        <v>176</v>
      </c>
      <c r="E36" s="156"/>
      <c r="F36" s="157">
        <v>423.15</v>
      </c>
      <c r="G36" s="158"/>
      <c r="H36" s="158"/>
    </row>
    <row r="37" spans="1:8" s="120" customFormat="1" ht="24" customHeight="1" x14ac:dyDescent="0.2">
      <c r="A37" s="147">
        <v>6</v>
      </c>
      <c r="B37" s="148" t="s">
        <v>200</v>
      </c>
      <c r="C37" s="148" t="s">
        <v>1033</v>
      </c>
      <c r="D37" s="148" t="s">
        <v>1034</v>
      </c>
      <c r="E37" s="148" t="s">
        <v>135</v>
      </c>
      <c r="F37" s="149">
        <v>44.545000000000002</v>
      </c>
      <c r="G37" s="367"/>
      <c r="H37" s="150">
        <f>G37*F37</f>
        <v>0</v>
      </c>
    </row>
    <row r="38" spans="1:8" s="120" customFormat="1" ht="13.5" customHeight="1" x14ac:dyDescent="0.2">
      <c r="A38" s="151"/>
      <c r="B38" s="152"/>
      <c r="C38" s="152"/>
      <c r="D38" s="152" t="s">
        <v>1035</v>
      </c>
      <c r="E38" s="152"/>
      <c r="F38" s="153">
        <v>6.665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1036</v>
      </c>
      <c r="E39" s="152"/>
      <c r="F39" s="153">
        <v>16.8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1037</v>
      </c>
      <c r="E40" s="152"/>
      <c r="F40" s="153">
        <v>21.08</v>
      </c>
      <c r="G40" s="154"/>
      <c r="H40" s="154"/>
    </row>
    <row r="41" spans="1:8" s="120" customFormat="1" ht="13.5" customHeight="1" x14ac:dyDescent="0.2">
      <c r="A41" s="155"/>
      <c r="B41" s="156"/>
      <c r="C41" s="156"/>
      <c r="D41" s="156" t="s">
        <v>176</v>
      </c>
      <c r="E41" s="156"/>
      <c r="F41" s="157">
        <v>44.545000000000002</v>
      </c>
      <c r="G41" s="158"/>
      <c r="H41" s="158"/>
    </row>
    <row r="42" spans="1:8" s="120" customFormat="1" ht="13.5" customHeight="1" x14ac:dyDescent="0.2">
      <c r="A42" s="147">
        <v>7</v>
      </c>
      <c r="B42" s="148" t="s">
        <v>200</v>
      </c>
      <c r="C42" s="148" t="s">
        <v>1038</v>
      </c>
      <c r="D42" s="148" t="s">
        <v>1039</v>
      </c>
      <c r="E42" s="148" t="s">
        <v>135</v>
      </c>
      <c r="F42" s="149">
        <v>288</v>
      </c>
      <c r="G42" s="367"/>
      <c r="H42" s="150">
        <f>G42*F42</f>
        <v>0</v>
      </c>
    </row>
    <row r="43" spans="1:8" s="120" customFormat="1" ht="13.5" customHeight="1" x14ac:dyDescent="0.2">
      <c r="A43" s="151"/>
      <c r="B43" s="152"/>
      <c r="C43" s="152"/>
      <c r="D43" s="152" t="s">
        <v>1040</v>
      </c>
      <c r="E43" s="152"/>
      <c r="F43" s="153">
        <v>288</v>
      </c>
      <c r="G43" s="154"/>
      <c r="H43" s="154"/>
    </row>
    <row r="44" spans="1:8" s="120" customFormat="1" ht="13.5" customHeight="1" x14ac:dyDescent="0.2">
      <c r="A44" s="147">
        <v>8</v>
      </c>
      <c r="B44" s="148" t="s">
        <v>200</v>
      </c>
      <c r="C44" s="148" t="s">
        <v>1041</v>
      </c>
      <c r="D44" s="148" t="s">
        <v>1042</v>
      </c>
      <c r="E44" s="148" t="s">
        <v>0</v>
      </c>
      <c r="F44" s="149">
        <v>152.6</v>
      </c>
      <c r="G44" s="367"/>
      <c r="H44" s="150">
        <f>G44*F44</f>
        <v>0</v>
      </c>
    </row>
    <row r="45" spans="1:8" s="120" customFormat="1" ht="13.5" customHeight="1" x14ac:dyDescent="0.2">
      <c r="A45" s="151"/>
      <c r="B45" s="152"/>
      <c r="C45" s="152"/>
      <c r="D45" s="152" t="s">
        <v>1043</v>
      </c>
      <c r="E45" s="152"/>
      <c r="F45" s="153">
        <v>152.6</v>
      </c>
      <c r="G45" s="154"/>
      <c r="H45" s="154"/>
    </row>
    <row r="46" spans="1:8" s="120" customFormat="1" ht="24" customHeight="1" x14ac:dyDescent="0.2">
      <c r="A46" s="147">
        <v>9</v>
      </c>
      <c r="B46" s="148" t="s">
        <v>200</v>
      </c>
      <c r="C46" s="148" t="s">
        <v>1044</v>
      </c>
      <c r="D46" s="148" t="s">
        <v>1045</v>
      </c>
      <c r="E46" s="148" t="s">
        <v>170</v>
      </c>
      <c r="F46" s="149">
        <v>54</v>
      </c>
      <c r="G46" s="367"/>
      <c r="H46" s="150">
        <f>G46*F46</f>
        <v>0</v>
      </c>
    </row>
    <row r="47" spans="1:8" s="120" customFormat="1" ht="13.5" customHeight="1" x14ac:dyDescent="0.2">
      <c r="A47" s="151"/>
      <c r="B47" s="152"/>
      <c r="C47" s="152"/>
      <c r="D47" s="152" t="s">
        <v>1046</v>
      </c>
      <c r="E47" s="152"/>
      <c r="F47" s="153">
        <v>54</v>
      </c>
      <c r="G47" s="154"/>
      <c r="H47" s="154"/>
    </row>
    <row r="48" spans="1:8" s="120" customFormat="1" ht="13.5" customHeight="1" x14ac:dyDescent="0.2">
      <c r="A48" s="147">
        <v>10</v>
      </c>
      <c r="B48" s="148" t="s">
        <v>200</v>
      </c>
      <c r="C48" s="148" t="s">
        <v>1047</v>
      </c>
      <c r="D48" s="148" t="s">
        <v>1048</v>
      </c>
      <c r="E48" s="148" t="s">
        <v>170</v>
      </c>
      <c r="F48" s="149">
        <v>54</v>
      </c>
      <c r="G48" s="367"/>
      <c r="H48" s="150">
        <f t="shared" ref="H48:H49" si="1">G48*F48</f>
        <v>0</v>
      </c>
    </row>
    <row r="49" spans="1:8" s="120" customFormat="1" ht="13.5" customHeight="1" x14ac:dyDescent="0.2">
      <c r="A49" s="147">
        <v>11</v>
      </c>
      <c r="B49" s="148" t="s">
        <v>200</v>
      </c>
      <c r="C49" s="148" t="s">
        <v>1049</v>
      </c>
      <c r="D49" s="148" t="s">
        <v>1050</v>
      </c>
      <c r="E49" s="148" t="s">
        <v>188</v>
      </c>
      <c r="F49" s="149">
        <v>4.5030000000000001</v>
      </c>
      <c r="G49" s="367"/>
      <c r="H49" s="150">
        <f t="shared" si="1"/>
        <v>0</v>
      </c>
    </row>
    <row r="50" spans="1:8" s="120" customFormat="1" ht="13.5" customHeight="1" x14ac:dyDescent="0.2">
      <c r="A50" s="151"/>
      <c r="B50" s="152"/>
      <c r="C50" s="152"/>
      <c r="D50" s="152" t="s">
        <v>1051</v>
      </c>
      <c r="E50" s="152"/>
      <c r="F50" s="153">
        <v>4.5030000000000001</v>
      </c>
      <c r="G50" s="154"/>
      <c r="H50" s="154"/>
    </row>
    <row r="51" spans="1:8" s="120" customFormat="1" ht="13.5" customHeight="1" x14ac:dyDescent="0.2">
      <c r="A51" s="147">
        <v>12</v>
      </c>
      <c r="B51" s="148" t="s">
        <v>200</v>
      </c>
      <c r="C51" s="148" t="s">
        <v>1052</v>
      </c>
      <c r="D51" s="148" t="s">
        <v>1053</v>
      </c>
      <c r="E51" s="148" t="s">
        <v>135</v>
      </c>
      <c r="F51" s="149">
        <v>540</v>
      </c>
      <c r="G51" s="367"/>
      <c r="H51" s="150">
        <f t="shared" ref="H51:H55" si="2">G51*F51</f>
        <v>0</v>
      </c>
    </row>
    <row r="52" spans="1:8" s="120" customFormat="1" ht="24" customHeight="1" x14ac:dyDescent="0.2">
      <c r="A52" s="147">
        <v>13</v>
      </c>
      <c r="B52" s="148" t="s">
        <v>200</v>
      </c>
      <c r="C52" s="148" t="s">
        <v>1054</v>
      </c>
      <c r="D52" s="148" t="s">
        <v>1055</v>
      </c>
      <c r="E52" s="148" t="s">
        <v>135</v>
      </c>
      <c r="F52" s="149">
        <v>540</v>
      </c>
      <c r="G52" s="367"/>
      <c r="H52" s="150">
        <f t="shared" si="2"/>
        <v>0</v>
      </c>
    </row>
    <row r="53" spans="1:8" s="120" customFormat="1" ht="24" customHeight="1" x14ac:dyDescent="0.2">
      <c r="A53" s="147">
        <v>14</v>
      </c>
      <c r="B53" s="148" t="s">
        <v>200</v>
      </c>
      <c r="C53" s="148" t="s">
        <v>1056</v>
      </c>
      <c r="D53" s="148" t="s">
        <v>1057</v>
      </c>
      <c r="E53" s="148" t="s">
        <v>0</v>
      </c>
      <c r="F53" s="149">
        <v>338</v>
      </c>
      <c r="G53" s="367"/>
      <c r="H53" s="150">
        <f t="shared" si="2"/>
        <v>0</v>
      </c>
    </row>
    <row r="54" spans="1:8" s="120" customFormat="1" ht="24" customHeight="1" x14ac:dyDescent="0.2">
      <c r="A54" s="147">
        <v>15</v>
      </c>
      <c r="B54" s="148" t="s">
        <v>200</v>
      </c>
      <c r="C54" s="148" t="s">
        <v>1058</v>
      </c>
      <c r="D54" s="148" t="s">
        <v>1059</v>
      </c>
      <c r="E54" s="148" t="s">
        <v>0</v>
      </c>
      <c r="F54" s="149">
        <v>62.25</v>
      </c>
      <c r="G54" s="367"/>
      <c r="H54" s="150">
        <f t="shared" si="2"/>
        <v>0</v>
      </c>
    </row>
    <row r="55" spans="1:8" s="120" customFormat="1" ht="24" customHeight="1" x14ac:dyDescent="0.2">
      <c r="A55" s="147">
        <v>16</v>
      </c>
      <c r="B55" s="148" t="s">
        <v>200</v>
      </c>
      <c r="C55" s="148" t="s">
        <v>307</v>
      </c>
      <c r="D55" s="148" t="s">
        <v>308</v>
      </c>
      <c r="E55" s="148" t="s">
        <v>0</v>
      </c>
      <c r="F55" s="149">
        <v>62.25</v>
      </c>
      <c r="G55" s="367"/>
      <c r="H55" s="150">
        <f t="shared" si="2"/>
        <v>0</v>
      </c>
    </row>
    <row r="56" spans="1:8" s="120" customFormat="1" ht="13.5" customHeight="1" x14ac:dyDescent="0.2">
      <c r="A56" s="151"/>
      <c r="B56" s="152"/>
      <c r="C56" s="152"/>
      <c r="D56" s="152" t="s">
        <v>1060</v>
      </c>
      <c r="E56" s="152"/>
      <c r="F56" s="153">
        <v>7.35</v>
      </c>
      <c r="G56" s="154"/>
      <c r="H56" s="154"/>
    </row>
    <row r="57" spans="1:8" s="120" customFormat="1" ht="13.5" customHeight="1" x14ac:dyDescent="0.2">
      <c r="A57" s="151"/>
      <c r="B57" s="152"/>
      <c r="C57" s="152"/>
      <c r="D57" s="152" t="s">
        <v>1061</v>
      </c>
      <c r="E57" s="152"/>
      <c r="F57" s="153">
        <v>20.9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1062</v>
      </c>
      <c r="E58" s="152"/>
      <c r="F58" s="153">
        <v>20.399999999999999</v>
      </c>
      <c r="G58" s="154"/>
      <c r="H58" s="154"/>
    </row>
    <row r="59" spans="1:8" s="120" customFormat="1" ht="13.5" customHeight="1" x14ac:dyDescent="0.2">
      <c r="A59" s="151"/>
      <c r="B59" s="152"/>
      <c r="C59" s="152"/>
      <c r="D59" s="152" t="s">
        <v>1063</v>
      </c>
      <c r="E59" s="152"/>
      <c r="F59" s="153">
        <v>13.6</v>
      </c>
      <c r="G59" s="154"/>
      <c r="H59" s="154"/>
    </row>
    <row r="60" spans="1:8" s="120" customFormat="1" ht="13.5" customHeight="1" x14ac:dyDescent="0.2">
      <c r="A60" s="155"/>
      <c r="B60" s="156"/>
      <c r="C60" s="156"/>
      <c r="D60" s="156" t="s">
        <v>176</v>
      </c>
      <c r="E60" s="156"/>
      <c r="F60" s="157">
        <v>62.25</v>
      </c>
      <c r="G60" s="158"/>
      <c r="H60" s="158"/>
    </row>
    <row r="61" spans="1:8" s="120" customFormat="1" ht="24" customHeight="1" x14ac:dyDescent="0.2">
      <c r="A61" s="147">
        <v>17</v>
      </c>
      <c r="B61" s="148" t="s">
        <v>200</v>
      </c>
      <c r="C61" s="148" t="s">
        <v>1064</v>
      </c>
      <c r="D61" s="148" t="s">
        <v>1065</v>
      </c>
      <c r="E61" s="148" t="s">
        <v>315</v>
      </c>
      <c r="F61" s="149">
        <v>1</v>
      </c>
      <c r="G61" s="367"/>
      <c r="H61" s="150">
        <f t="shared" ref="H61:H64" si="3">G61*F61</f>
        <v>0</v>
      </c>
    </row>
    <row r="62" spans="1:8" s="120" customFormat="1" ht="13.5" customHeight="1" x14ac:dyDescent="0.2">
      <c r="A62" s="159">
        <v>18</v>
      </c>
      <c r="B62" s="160" t="s">
        <v>1066</v>
      </c>
      <c r="C62" s="160" t="s">
        <v>1067</v>
      </c>
      <c r="D62" s="160" t="s">
        <v>1068</v>
      </c>
      <c r="E62" s="160" t="s">
        <v>315</v>
      </c>
      <c r="F62" s="161">
        <v>1</v>
      </c>
      <c r="G62" s="368"/>
      <c r="H62" s="150">
        <f t="shared" si="3"/>
        <v>0</v>
      </c>
    </row>
    <row r="63" spans="1:8" s="120" customFormat="1" ht="13.5" customHeight="1" x14ac:dyDescent="0.2">
      <c r="A63" s="147">
        <v>19</v>
      </c>
      <c r="B63" s="148" t="s">
        <v>200</v>
      </c>
      <c r="C63" s="148" t="s">
        <v>1069</v>
      </c>
      <c r="D63" s="148" t="s">
        <v>1070</v>
      </c>
      <c r="E63" s="148" t="s">
        <v>315</v>
      </c>
      <c r="F63" s="149">
        <v>8</v>
      </c>
      <c r="G63" s="367"/>
      <c r="H63" s="150">
        <f t="shared" si="3"/>
        <v>0</v>
      </c>
    </row>
    <row r="64" spans="1:8" s="120" customFormat="1" ht="13.5" customHeight="1" x14ac:dyDescent="0.2">
      <c r="A64" s="159">
        <v>20</v>
      </c>
      <c r="B64" s="160" t="s">
        <v>1066</v>
      </c>
      <c r="C64" s="160" t="s">
        <v>1071</v>
      </c>
      <c r="D64" s="160" t="s">
        <v>1072</v>
      </c>
      <c r="E64" s="160" t="s">
        <v>315</v>
      </c>
      <c r="F64" s="161">
        <v>8</v>
      </c>
      <c r="G64" s="368"/>
      <c r="H64" s="150">
        <f t="shared" si="3"/>
        <v>0</v>
      </c>
    </row>
    <row r="65" spans="1:8" s="120" customFormat="1" ht="28.5" customHeight="1" x14ac:dyDescent="0.2">
      <c r="A65" s="143"/>
      <c r="B65" s="144"/>
      <c r="C65" s="144" t="s">
        <v>324</v>
      </c>
      <c r="D65" s="144" t="s">
        <v>325</v>
      </c>
      <c r="E65" s="144"/>
      <c r="F65" s="145"/>
      <c r="G65" s="146"/>
      <c r="H65" s="146"/>
    </row>
    <row r="66" spans="1:8" s="120" customFormat="1" ht="24" customHeight="1" x14ac:dyDescent="0.2">
      <c r="A66" s="147">
        <v>21</v>
      </c>
      <c r="B66" s="148" t="s">
        <v>326</v>
      </c>
      <c r="C66" s="148" t="s">
        <v>329</v>
      </c>
      <c r="D66" s="148" t="s">
        <v>330</v>
      </c>
      <c r="E66" s="148" t="s">
        <v>135</v>
      </c>
      <c r="F66" s="149">
        <v>540</v>
      </c>
      <c r="G66" s="367"/>
      <c r="H66" s="150">
        <f t="shared" ref="H66:H71" si="4">G66*F66</f>
        <v>0</v>
      </c>
    </row>
    <row r="67" spans="1:8" s="120" customFormat="1" ht="24" customHeight="1" x14ac:dyDescent="0.2">
      <c r="A67" s="147">
        <v>22</v>
      </c>
      <c r="B67" s="148" t="s">
        <v>326</v>
      </c>
      <c r="C67" s="148" t="s">
        <v>332</v>
      </c>
      <c r="D67" s="148" t="s">
        <v>333</v>
      </c>
      <c r="E67" s="148" t="s">
        <v>135</v>
      </c>
      <c r="F67" s="149">
        <v>5400</v>
      </c>
      <c r="G67" s="367"/>
      <c r="H67" s="150">
        <f t="shared" si="4"/>
        <v>0</v>
      </c>
    </row>
    <row r="68" spans="1:8" s="120" customFormat="1" ht="24" customHeight="1" x14ac:dyDescent="0.2">
      <c r="A68" s="147">
        <v>23</v>
      </c>
      <c r="B68" s="148" t="s">
        <v>326</v>
      </c>
      <c r="C68" s="148" t="s">
        <v>1073</v>
      </c>
      <c r="D68" s="148" t="s">
        <v>1074</v>
      </c>
      <c r="E68" s="148" t="s">
        <v>170</v>
      </c>
      <c r="F68" s="149">
        <v>540</v>
      </c>
      <c r="G68" s="367"/>
      <c r="H68" s="150">
        <f t="shared" si="4"/>
        <v>0</v>
      </c>
    </row>
    <row r="69" spans="1:8" s="120" customFormat="1" ht="24" customHeight="1" x14ac:dyDescent="0.2">
      <c r="A69" s="147">
        <v>24</v>
      </c>
      <c r="B69" s="148" t="s">
        <v>200</v>
      </c>
      <c r="C69" s="148" t="s">
        <v>1075</v>
      </c>
      <c r="D69" s="148" t="s">
        <v>1076</v>
      </c>
      <c r="E69" s="148" t="s">
        <v>135</v>
      </c>
      <c r="F69" s="149">
        <v>540</v>
      </c>
      <c r="G69" s="367"/>
      <c r="H69" s="150">
        <f t="shared" si="4"/>
        <v>0</v>
      </c>
    </row>
    <row r="70" spans="1:8" s="120" customFormat="1" ht="24" customHeight="1" x14ac:dyDescent="0.2">
      <c r="A70" s="147">
        <v>25</v>
      </c>
      <c r="B70" s="148" t="s">
        <v>200</v>
      </c>
      <c r="C70" s="148" t="s">
        <v>1077</v>
      </c>
      <c r="D70" s="148" t="s">
        <v>1078</v>
      </c>
      <c r="E70" s="148" t="s">
        <v>0</v>
      </c>
      <c r="F70" s="149">
        <v>12.8</v>
      </c>
      <c r="G70" s="367"/>
      <c r="H70" s="150">
        <f t="shared" si="4"/>
        <v>0</v>
      </c>
    </row>
    <row r="71" spans="1:8" s="120" customFormat="1" ht="13.5" customHeight="1" x14ac:dyDescent="0.2">
      <c r="A71" s="147">
        <v>26</v>
      </c>
      <c r="B71" s="148" t="s">
        <v>1079</v>
      </c>
      <c r="C71" s="148" t="s">
        <v>1080</v>
      </c>
      <c r="D71" s="148" t="s">
        <v>1081</v>
      </c>
      <c r="E71" s="148" t="s">
        <v>135</v>
      </c>
      <c r="F71" s="149">
        <v>527</v>
      </c>
      <c r="G71" s="367"/>
      <c r="H71" s="150">
        <f t="shared" si="4"/>
        <v>0</v>
      </c>
    </row>
    <row r="72" spans="1:8" s="120" customFormat="1" ht="13.5" customHeight="1" x14ac:dyDescent="0.2">
      <c r="A72" s="151"/>
      <c r="B72" s="152"/>
      <c r="C72" s="152"/>
      <c r="D72" s="152" t="s">
        <v>1082</v>
      </c>
      <c r="E72" s="152"/>
      <c r="F72" s="153">
        <v>138.88</v>
      </c>
      <c r="G72" s="154"/>
      <c r="H72" s="154"/>
    </row>
    <row r="73" spans="1:8" s="120" customFormat="1" ht="13.5" customHeight="1" x14ac:dyDescent="0.2">
      <c r="A73" s="151"/>
      <c r="B73" s="152"/>
      <c r="C73" s="152"/>
      <c r="D73" s="152" t="s">
        <v>1083</v>
      </c>
      <c r="E73" s="152"/>
      <c r="F73" s="153">
        <v>21.08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1084</v>
      </c>
      <c r="E74" s="152"/>
      <c r="F74" s="153">
        <v>10.85</v>
      </c>
      <c r="G74" s="154"/>
      <c r="H74" s="154"/>
    </row>
    <row r="75" spans="1:8" s="120" customFormat="1" ht="13.5" customHeight="1" x14ac:dyDescent="0.2">
      <c r="A75" s="151"/>
      <c r="B75" s="152"/>
      <c r="C75" s="152"/>
      <c r="D75" s="152" t="s">
        <v>1085</v>
      </c>
      <c r="E75" s="152"/>
      <c r="F75" s="153">
        <v>71.61</v>
      </c>
      <c r="G75" s="154"/>
      <c r="H75" s="154"/>
    </row>
    <row r="76" spans="1:8" s="120" customFormat="1" ht="13.5" customHeight="1" x14ac:dyDescent="0.2">
      <c r="A76" s="151"/>
      <c r="B76" s="152"/>
      <c r="C76" s="152"/>
      <c r="D76" s="152" t="s">
        <v>1086</v>
      </c>
      <c r="E76" s="152"/>
      <c r="F76" s="153">
        <v>79.36</v>
      </c>
      <c r="G76" s="154"/>
      <c r="H76" s="154"/>
    </row>
    <row r="77" spans="1:8" s="120" customFormat="1" ht="34.5" customHeight="1" x14ac:dyDescent="0.2">
      <c r="A77" s="151"/>
      <c r="B77" s="152"/>
      <c r="C77" s="152"/>
      <c r="D77" s="152" t="s">
        <v>1087</v>
      </c>
      <c r="E77" s="152"/>
      <c r="F77" s="153">
        <v>49.29</v>
      </c>
      <c r="G77" s="154"/>
      <c r="H77" s="154"/>
    </row>
    <row r="78" spans="1:8" s="120" customFormat="1" ht="13.5" customHeight="1" x14ac:dyDescent="0.2">
      <c r="A78" s="151"/>
      <c r="B78" s="152"/>
      <c r="C78" s="152"/>
      <c r="D78" s="152" t="s">
        <v>1088</v>
      </c>
      <c r="E78" s="152"/>
      <c r="F78" s="153">
        <v>33.945</v>
      </c>
      <c r="G78" s="154"/>
      <c r="H78" s="154"/>
    </row>
    <row r="79" spans="1:8" s="120" customFormat="1" ht="34.5" customHeight="1" x14ac:dyDescent="0.2">
      <c r="A79" s="151"/>
      <c r="B79" s="152"/>
      <c r="C79" s="152"/>
      <c r="D79" s="152" t="s">
        <v>1089</v>
      </c>
      <c r="E79" s="152"/>
      <c r="F79" s="153">
        <v>55.954999999999998</v>
      </c>
      <c r="G79" s="154"/>
      <c r="H79" s="154"/>
    </row>
    <row r="80" spans="1:8" s="120" customFormat="1" ht="24" customHeight="1" x14ac:dyDescent="0.2">
      <c r="A80" s="151"/>
      <c r="B80" s="152"/>
      <c r="C80" s="152"/>
      <c r="D80" s="152" t="s">
        <v>1090</v>
      </c>
      <c r="E80" s="152"/>
      <c r="F80" s="153">
        <v>66.03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527</v>
      </c>
      <c r="G81" s="158"/>
      <c r="H81" s="158"/>
    </row>
    <row r="82" spans="1:8" s="120" customFormat="1" ht="24" customHeight="1" x14ac:dyDescent="0.2">
      <c r="A82" s="147">
        <v>27</v>
      </c>
      <c r="B82" s="148" t="s">
        <v>1079</v>
      </c>
      <c r="C82" s="148" t="s">
        <v>1091</v>
      </c>
      <c r="D82" s="148" t="s">
        <v>1092</v>
      </c>
      <c r="E82" s="148" t="s">
        <v>170</v>
      </c>
      <c r="F82" s="149">
        <v>81</v>
      </c>
      <c r="G82" s="367"/>
      <c r="H82" s="150">
        <f>G82*F82</f>
        <v>0</v>
      </c>
    </row>
    <row r="83" spans="1:8" s="120" customFormat="1" ht="13.5" customHeight="1" x14ac:dyDescent="0.2">
      <c r="A83" s="151"/>
      <c r="B83" s="152"/>
      <c r="C83" s="152"/>
      <c r="D83" s="152" t="s">
        <v>1358</v>
      </c>
      <c r="E83" s="152"/>
      <c r="F83" s="153">
        <v>81</v>
      </c>
      <c r="G83" s="154"/>
      <c r="H83" s="154"/>
    </row>
    <row r="84" spans="1:8" s="120" customFormat="1" ht="24" customHeight="1" x14ac:dyDescent="0.2">
      <c r="A84" s="147">
        <v>28</v>
      </c>
      <c r="B84" s="148" t="s">
        <v>1079</v>
      </c>
      <c r="C84" s="148" t="s">
        <v>1093</v>
      </c>
      <c r="D84" s="148" t="s">
        <v>1094</v>
      </c>
      <c r="E84" s="148" t="s">
        <v>170</v>
      </c>
      <c r="F84" s="149">
        <v>54</v>
      </c>
      <c r="G84" s="367"/>
      <c r="H84" s="150">
        <f>G84*F84</f>
        <v>0</v>
      </c>
    </row>
    <row r="85" spans="1:8" s="120" customFormat="1" ht="24" customHeight="1" x14ac:dyDescent="0.2">
      <c r="A85" s="147">
        <v>29</v>
      </c>
      <c r="B85" s="148" t="s">
        <v>1079</v>
      </c>
      <c r="C85" s="148" t="s">
        <v>1095</v>
      </c>
      <c r="D85" s="148" t="s">
        <v>1096</v>
      </c>
      <c r="E85" s="148" t="s">
        <v>135</v>
      </c>
      <c r="F85" s="149">
        <v>6.96</v>
      </c>
      <c r="G85" s="367"/>
      <c r="H85" s="150">
        <f>G85*F85</f>
        <v>0</v>
      </c>
    </row>
    <row r="86" spans="1:8" s="120" customFormat="1" ht="13.5" customHeight="1" x14ac:dyDescent="0.2">
      <c r="A86" s="151"/>
      <c r="B86" s="152"/>
      <c r="C86" s="152"/>
      <c r="D86" s="152" t="s">
        <v>1097</v>
      </c>
      <c r="E86" s="152"/>
      <c r="F86" s="153">
        <v>6.96</v>
      </c>
      <c r="G86" s="154"/>
      <c r="H86" s="154"/>
    </row>
    <row r="87" spans="1:8" s="120" customFormat="1" ht="24" customHeight="1" x14ac:dyDescent="0.2">
      <c r="A87" s="147">
        <v>30</v>
      </c>
      <c r="B87" s="148" t="s">
        <v>1079</v>
      </c>
      <c r="C87" s="148" t="s">
        <v>1098</v>
      </c>
      <c r="D87" s="148" t="s">
        <v>1099</v>
      </c>
      <c r="E87" s="148" t="s">
        <v>135</v>
      </c>
      <c r="F87" s="149">
        <v>9.84</v>
      </c>
      <c r="G87" s="367"/>
      <c r="H87" s="150">
        <f>G87*F87</f>
        <v>0</v>
      </c>
    </row>
    <row r="88" spans="1:8" s="120" customFormat="1" ht="13.5" customHeight="1" x14ac:dyDescent="0.2">
      <c r="A88" s="151"/>
      <c r="B88" s="152"/>
      <c r="C88" s="152"/>
      <c r="D88" s="152" t="s">
        <v>1100</v>
      </c>
      <c r="E88" s="152"/>
      <c r="F88" s="153">
        <v>4.92</v>
      </c>
      <c r="G88" s="154"/>
      <c r="H88" s="154"/>
    </row>
    <row r="89" spans="1:8" s="120" customFormat="1" ht="13.5" customHeight="1" x14ac:dyDescent="0.2">
      <c r="A89" s="151"/>
      <c r="B89" s="152"/>
      <c r="C89" s="152"/>
      <c r="D89" s="152" t="s">
        <v>1101</v>
      </c>
      <c r="E89" s="152"/>
      <c r="F89" s="153">
        <v>4.92</v>
      </c>
      <c r="G89" s="154"/>
      <c r="H89" s="154"/>
    </row>
    <row r="90" spans="1:8" s="120" customFormat="1" ht="13.5" customHeight="1" x14ac:dyDescent="0.2">
      <c r="A90" s="155"/>
      <c r="B90" s="156"/>
      <c r="C90" s="156"/>
      <c r="D90" s="156" t="s">
        <v>176</v>
      </c>
      <c r="E90" s="156"/>
      <c r="F90" s="157">
        <v>9.84</v>
      </c>
      <c r="G90" s="158"/>
      <c r="H90" s="158"/>
    </row>
    <row r="91" spans="1:8" s="120" customFormat="1" ht="13.5" customHeight="1" x14ac:dyDescent="0.2">
      <c r="A91" s="147">
        <v>31</v>
      </c>
      <c r="B91" s="148" t="s">
        <v>1079</v>
      </c>
      <c r="C91" s="148" t="s">
        <v>1102</v>
      </c>
      <c r="D91" s="148" t="s">
        <v>1103</v>
      </c>
      <c r="E91" s="148" t="s">
        <v>135</v>
      </c>
      <c r="F91" s="149">
        <v>34</v>
      </c>
      <c r="G91" s="367"/>
      <c r="H91" s="150">
        <f>G91*F91</f>
        <v>0</v>
      </c>
    </row>
    <row r="92" spans="1:8" s="120" customFormat="1" ht="13.5" customHeight="1" x14ac:dyDescent="0.2">
      <c r="A92" s="151"/>
      <c r="B92" s="152"/>
      <c r="C92" s="152"/>
      <c r="D92" s="152" t="s">
        <v>1104</v>
      </c>
      <c r="E92" s="152"/>
      <c r="F92" s="153">
        <v>34</v>
      </c>
      <c r="G92" s="154"/>
      <c r="H92" s="154"/>
    </row>
    <row r="93" spans="1:8" s="120" customFormat="1" ht="13.5" customHeight="1" x14ac:dyDescent="0.2">
      <c r="A93" s="147">
        <v>32</v>
      </c>
      <c r="B93" s="148" t="s">
        <v>1079</v>
      </c>
      <c r="C93" s="148" t="s">
        <v>1105</v>
      </c>
      <c r="D93" s="148" t="s">
        <v>1106</v>
      </c>
      <c r="E93" s="148" t="s">
        <v>135</v>
      </c>
      <c r="F93" s="149">
        <v>5.2</v>
      </c>
      <c r="G93" s="367"/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1107</v>
      </c>
      <c r="E94" s="152"/>
      <c r="F94" s="153">
        <v>5.2</v>
      </c>
      <c r="G94" s="154"/>
      <c r="H94" s="154"/>
    </row>
    <row r="95" spans="1:8" s="120" customFormat="1" ht="24" customHeight="1" x14ac:dyDescent="0.2">
      <c r="A95" s="147">
        <v>33</v>
      </c>
      <c r="B95" s="148" t="s">
        <v>1079</v>
      </c>
      <c r="C95" s="148" t="s">
        <v>1108</v>
      </c>
      <c r="D95" s="148" t="s">
        <v>1109</v>
      </c>
      <c r="E95" s="148" t="s">
        <v>315</v>
      </c>
      <c r="F95" s="149">
        <v>100</v>
      </c>
      <c r="G95" s="367"/>
      <c r="H95" s="150">
        <f t="shared" ref="H95:H97" si="5">G95*F95</f>
        <v>0</v>
      </c>
    </row>
    <row r="96" spans="1:8" s="120" customFormat="1" ht="24" customHeight="1" x14ac:dyDescent="0.2">
      <c r="A96" s="147">
        <v>34</v>
      </c>
      <c r="B96" s="148" t="s">
        <v>1079</v>
      </c>
      <c r="C96" s="148" t="s">
        <v>1110</v>
      </c>
      <c r="D96" s="148" t="s">
        <v>1111</v>
      </c>
      <c r="E96" s="148" t="s">
        <v>315</v>
      </c>
      <c r="F96" s="149">
        <v>50</v>
      </c>
      <c r="G96" s="367"/>
      <c r="H96" s="150">
        <f t="shared" si="5"/>
        <v>0</v>
      </c>
    </row>
    <row r="97" spans="1:8" s="120" customFormat="1" ht="24" customHeight="1" x14ac:dyDescent="0.2">
      <c r="A97" s="147">
        <v>35</v>
      </c>
      <c r="B97" s="148" t="s">
        <v>1079</v>
      </c>
      <c r="C97" s="148" t="s">
        <v>1112</v>
      </c>
      <c r="D97" s="148" t="s">
        <v>1113</v>
      </c>
      <c r="E97" s="148" t="s">
        <v>315</v>
      </c>
      <c r="F97" s="149">
        <v>1</v>
      </c>
      <c r="G97" s="367"/>
      <c r="H97" s="150">
        <f t="shared" si="5"/>
        <v>0</v>
      </c>
    </row>
    <row r="98" spans="1:8" s="120" customFormat="1" ht="13.5" customHeight="1" x14ac:dyDescent="0.2">
      <c r="A98" s="151"/>
      <c r="B98" s="152"/>
      <c r="C98" s="152"/>
      <c r="D98" s="152" t="s">
        <v>1114</v>
      </c>
      <c r="E98" s="152"/>
      <c r="F98" s="153">
        <v>1</v>
      </c>
      <c r="G98" s="154"/>
      <c r="H98" s="154"/>
    </row>
    <row r="99" spans="1:8" s="120" customFormat="1" ht="24" customHeight="1" x14ac:dyDescent="0.2">
      <c r="A99" s="147">
        <v>36</v>
      </c>
      <c r="B99" s="148" t="s">
        <v>1079</v>
      </c>
      <c r="C99" s="148" t="s">
        <v>1115</v>
      </c>
      <c r="D99" s="148" t="s">
        <v>1116</v>
      </c>
      <c r="E99" s="148" t="s">
        <v>315</v>
      </c>
      <c r="F99" s="149">
        <v>100</v>
      </c>
      <c r="G99" s="367"/>
      <c r="H99" s="150">
        <f t="shared" ref="H99:H104" si="6">G99*F99</f>
        <v>0</v>
      </c>
    </row>
    <row r="100" spans="1:8" s="120" customFormat="1" ht="24" customHeight="1" x14ac:dyDescent="0.2">
      <c r="A100" s="147">
        <v>37</v>
      </c>
      <c r="B100" s="148" t="s">
        <v>1079</v>
      </c>
      <c r="C100" s="148" t="s">
        <v>1117</v>
      </c>
      <c r="D100" s="148" t="s">
        <v>1118</v>
      </c>
      <c r="E100" s="148" t="s">
        <v>0</v>
      </c>
      <c r="F100" s="149">
        <v>48</v>
      </c>
      <c r="G100" s="367"/>
      <c r="H100" s="150">
        <f t="shared" si="6"/>
        <v>0</v>
      </c>
    </row>
    <row r="101" spans="1:8" s="120" customFormat="1" ht="13.5" customHeight="1" x14ac:dyDescent="0.2">
      <c r="A101" s="147">
        <v>38</v>
      </c>
      <c r="B101" s="148" t="s">
        <v>1079</v>
      </c>
      <c r="C101" s="148" t="s">
        <v>1119</v>
      </c>
      <c r="D101" s="148" t="s">
        <v>1120</v>
      </c>
      <c r="E101" s="148" t="s">
        <v>0</v>
      </c>
      <c r="F101" s="149">
        <v>100</v>
      </c>
      <c r="G101" s="367"/>
      <c r="H101" s="150">
        <f t="shared" si="6"/>
        <v>0</v>
      </c>
    </row>
    <row r="102" spans="1:8" s="120" customFormat="1" ht="24" customHeight="1" x14ac:dyDescent="0.2">
      <c r="A102" s="147">
        <v>39</v>
      </c>
      <c r="B102" s="148" t="s">
        <v>1079</v>
      </c>
      <c r="C102" s="148" t="s">
        <v>1121</v>
      </c>
      <c r="D102" s="148" t="s">
        <v>1122</v>
      </c>
      <c r="E102" s="148" t="s">
        <v>0</v>
      </c>
      <c r="F102" s="149">
        <v>100</v>
      </c>
      <c r="G102" s="367"/>
      <c r="H102" s="150">
        <f t="shared" si="6"/>
        <v>0</v>
      </c>
    </row>
    <row r="103" spans="1:8" s="120" customFormat="1" ht="24" customHeight="1" x14ac:dyDescent="0.2">
      <c r="A103" s="147">
        <v>40</v>
      </c>
      <c r="B103" s="148" t="s">
        <v>1079</v>
      </c>
      <c r="C103" s="148" t="s">
        <v>1123</v>
      </c>
      <c r="D103" s="148" t="s">
        <v>1124</v>
      </c>
      <c r="E103" s="148" t="s">
        <v>0</v>
      </c>
      <c r="F103" s="149">
        <v>100</v>
      </c>
      <c r="G103" s="367"/>
      <c r="H103" s="150">
        <f t="shared" si="6"/>
        <v>0</v>
      </c>
    </row>
    <row r="104" spans="1:8" s="120" customFormat="1" ht="24" customHeight="1" x14ac:dyDescent="0.2">
      <c r="A104" s="147">
        <v>41</v>
      </c>
      <c r="B104" s="148" t="s">
        <v>1079</v>
      </c>
      <c r="C104" s="148" t="s">
        <v>1125</v>
      </c>
      <c r="D104" s="148" t="s">
        <v>1126</v>
      </c>
      <c r="E104" s="148" t="s">
        <v>0</v>
      </c>
      <c r="F104" s="149">
        <v>100</v>
      </c>
      <c r="G104" s="367"/>
      <c r="H104" s="150">
        <f t="shared" si="6"/>
        <v>0</v>
      </c>
    </row>
    <row r="105" spans="1:8" s="120" customFormat="1" ht="28.5" customHeight="1" x14ac:dyDescent="0.2">
      <c r="A105" s="143"/>
      <c r="B105" s="144"/>
      <c r="C105" s="144" t="s">
        <v>353</v>
      </c>
      <c r="D105" s="144" t="s">
        <v>354</v>
      </c>
      <c r="E105" s="144"/>
      <c r="F105" s="145"/>
      <c r="G105" s="146"/>
      <c r="H105" s="146"/>
    </row>
    <row r="106" spans="1:8" s="120" customFormat="1" ht="24" customHeight="1" x14ac:dyDescent="0.2">
      <c r="A106" s="147">
        <v>42</v>
      </c>
      <c r="B106" s="148" t="s">
        <v>1079</v>
      </c>
      <c r="C106" s="148" t="s">
        <v>1127</v>
      </c>
      <c r="D106" s="148" t="s">
        <v>1128</v>
      </c>
      <c r="E106" s="148" t="s">
        <v>188</v>
      </c>
      <c r="F106" s="149">
        <v>327.60899999999998</v>
      </c>
      <c r="G106" s="367"/>
      <c r="H106" s="150">
        <f t="shared" ref="H106:H111" si="7">G106*F106</f>
        <v>0</v>
      </c>
    </row>
    <row r="107" spans="1:8" s="120" customFormat="1" ht="24" customHeight="1" x14ac:dyDescent="0.2">
      <c r="A107" s="147">
        <v>43</v>
      </c>
      <c r="B107" s="148" t="s">
        <v>1079</v>
      </c>
      <c r="C107" s="148" t="s">
        <v>1129</v>
      </c>
      <c r="D107" s="148" t="s">
        <v>1130</v>
      </c>
      <c r="E107" s="148" t="s">
        <v>188</v>
      </c>
      <c r="F107" s="149">
        <v>327.60899999999998</v>
      </c>
      <c r="G107" s="367"/>
      <c r="H107" s="150">
        <f t="shared" si="7"/>
        <v>0</v>
      </c>
    </row>
    <row r="108" spans="1:8" s="120" customFormat="1" ht="13.5" customHeight="1" x14ac:dyDescent="0.2">
      <c r="A108" s="147">
        <v>44</v>
      </c>
      <c r="B108" s="148" t="s">
        <v>1079</v>
      </c>
      <c r="C108" s="148" t="s">
        <v>1131</v>
      </c>
      <c r="D108" s="148" t="s">
        <v>1132</v>
      </c>
      <c r="E108" s="148" t="s">
        <v>0</v>
      </c>
      <c r="F108" s="149">
        <v>4.5</v>
      </c>
      <c r="G108" s="367"/>
      <c r="H108" s="150">
        <f t="shared" si="7"/>
        <v>0</v>
      </c>
    </row>
    <row r="109" spans="1:8" s="120" customFormat="1" ht="24" customHeight="1" x14ac:dyDescent="0.2">
      <c r="A109" s="147">
        <v>45</v>
      </c>
      <c r="B109" s="148" t="s">
        <v>1079</v>
      </c>
      <c r="C109" s="148" t="s">
        <v>1133</v>
      </c>
      <c r="D109" s="148" t="s">
        <v>1134</v>
      </c>
      <c r="E109" s="148" t="s">
        <v>188</v>
      </c>
      <c r="F109" s="149">
        <v>327.60899999999998</v>
      </c>
      <c r="G109" s="367"/>
      <c r="H109" s="150">
        <f t="shared" si="7"/>
        <v>0</v>
      </c>
    </row>
    <row r="110" spans="1:8" s="120" customFormat="1" ht="24" customHeight="1" x14ac:dyDescent="0.2">
      <c r="A110" s="147">
        <v>46</v>
      </c>
      <c r="B110" s="148" t="s">
        <v>1079</v>
      </c>
      <c r="C110" s="148" t="s">
        <v>1135</v>
      </c>
      <c r="D110" s="148" t="s">
        <v>1136</v>
      </c>
      <c r="E110" s="148" t="s">
        <v>188</v>
      </c>
      <c r="F110" s="149">
        <v>2650.3069999999998</v>
      </c>
      <c r="G110" s="367"/>
      <c r="H110" s="150">
        <f t="shared" si="7"/>
        <v>0</v>
      </c>
    </row>
    <row r="111" spans="1:8" s="120" customFormat="1" ht="24" customHeight="1" x14ac:dyDescent="0.2">
      <c r="A111" s="147">
        <v>47</v>
      </c>
      <c r="B111" s="148" t="s">
        <v>1079</v>
      </c>
      <c r="C111" s="148" t="s">
        <v>1137</v>
      </c>
      <c r="D111" s="148" t="s">
        <v>1138</v>
      </c>
      <c r="E111" s="148" t="s">
        <v>188</v>
      </c>
      <c r="F111" s="149">
        <v>327.60899999999998</v>
      </c>
      <c r="G111" s="367"/>
      <c r="H111" s="150">
        <f t="shared" si="7"/>
        <v>0</v>
      </c>
    </row>
    <row r="112" spans="1:8" s="120" customFormat="1" ht="28.5" customHeight="1" x14ac:dyDescent="0.2">
      <c r="A112" s="143"/>
      <c r="B112" s="144"/>
      <c r="C112" s="144" t="s">
        <v>360</v>
      </c>
      <c r="D112" s="144" t="s">
        <v>361</v>
      </c>
      <c r="E112" s="144"/>
      <c r="F112" s="145"/>
      <c r="G112" s="146"/>
      <c r="H112" s="146"/>
    </row>
    <row r="113" spans="1:8" s="120" customFormat="1" ht="13.5" customHeight="1" x14ac:dyDescent="0.2">
      <c r="A113" s="147">
        <v>48</v>
      </c>
      <c r="B113" s="148" t="s">
        <v>200</v>
      </c>
      <c r="C113" s="148" t="s">
        <v>1139</v>
      </c>
      <c r="D113" s="148" t="s">
        <v>1140</v>
      </c>
      <c r="E113" s="148" t="s">
        <v>188</v>
      </c>
      <c r="F113" s="149">
        <v>161.09200000000001</v>
      </c>
      <c r="G113" s="367"/>
      <c r="H113" s="150">
        <f t="shared" ref="H113:H115" si="8">G113*F113</f>
        <v>0</v>
      </c>
    </row>
    <row r="114" spans="1:8" s="120" customFormat="1" ht="24" customHeight="1" x14ac:dyDescent="0.2">
      <c r="A114" s="147">
        <v>49</v>
      </c>
      <c r="B114" s="148" t="s">
        <v>200</v>
      </c>
      <c r="C114" s="148" t="s">
        <v>1141</v>
      </c>
      <c r="D114" s="148" t="s">
        <v>1142</v>
      </c>
      <c r="E114" s="148" t="s">
        <v>188</v>
      </c>
      <c r="F114" s="149">
        <v>161.09200000000001</v>
      </c>
      <c r="G114" s="367"/>
      <c r="H114" s="150">
        <f t="shared" si="8"/>
        <v>0</v>
      </c>
    </row>
    <row r="115" spans="1:8" s="120" customFormat="1" ht="24" customHeight="1" x14ac:dyDescent="0.2">
      <c r="A115" s="147">
        <v>50</v>
      </c>
      <c r="B115" s="148" t="s">
        <v>200</v>
      </c>
      <c r="C115" s="148" t="s">
        <v>1143</v>
      </c>
      <c r="D115" s="148" t="s">
        <v>1144</v>
      </c>
      <c r="E115" s="148" t="s">
        <v>188</v>
      </c>
      <c r="F115" s="149">
        <v>161.09200000000001</v>
      </c>
      <c r="G115" s="367"/>
      <c r="H115" s="150">
        <f t="shared" si="8"/>
        <v>0</v>
      </c>
    </row>
    <row r="116" spans="1:8" s="120" customFormat="1" ht="19.149999999999999" customHeight="1" x14ac:dyDescent="0.25">
      <c r="A116" s="139"/>
      <c r="B116" s="140"/>
      <c r="C116" s="140"/>
      <c r="D116" s="140"/>
      <c r="E116" s="140"/>
      <c r="F116" s="141"/>
      <c r="G116" s="142"/>
      <c r="H116" s="142"/>
    </row>
    <row r="117" spans="1:8" s="120" customFormat="1" ht="21" customHeight="1" x14ac:dyDescent="0.2">
      <c r="A117" s="143"/>
      <c r="B117" s="144"/>
      <c r="C117" s="144" t="s">
        <v>370</v>
      </c>
      <c r="D117" s="144" t="s">
        <v>371</v>
      </c>
      <c r="E117" s="144"/>
      <c r="F117" s="145"/>
      <c r="G117" s="146"/>
      <c r="H117" s="146"/>
    </row>
    <row r="118" spans="1:8" s="120" customFormat="1" ht="24" customHeight="1" x14ac:dyDescent="0.2">
      <c r="A118" s="147">
        <v>51</v>
      </c>
      <c r="B118" s="148" t="s">
        <v>370</v>
      </c>
      <c r="C118" s="148" t="s">
        <v>372</v>
      </c>
      <c r="D118" s="148" t="s">
        <v>373</v>
      </c>
      <c r="E118" s="148" t="s">
        <v>135</v>
      </c>
      <c r="F118" s="149">
        <v>61.88</v>
      </c>
      <c r="G118" s="367"/>
      <c r="H118" s="150">
        <f>G118*F118</f>
        <v>0</v>
      </c>
    </row>
    <row r="119" spans="1:8" s="120" customFormat="1" ht="13.5" customHeight="1" x14ac:dyDescent="0.2">
      <c r="A119" s="151"/>
      <c r="B119" s="152"/>
      <c r="C119" s="152"/>
      <c r="D119" s="152" t="s">
        <v>1145</v>
      </c>
      <c r="E119" s="152"/>
      <c r="F119" s="153">
        <v>61.88</v>
      </c>
      <c r="G119" s="154"/>
      <c r="H119" s="154"/>
    </row>
    <row r="120" spans="1:8" s="120" customFormat="1" ht="13.5" customHeight="1" x14ac:dyDescent="0.2">
      <c r="A120" s="159">
        <v>52</v>
      </c>
      <c r="B120" s="160" t="s">
        <v>374</v>
      </c>
      <c r="C120" s="160" t="s">
        <v>375</v>
      </c>
      <c r="D120" s="160" t="s">
        <v>376</v>
      </c>
      <c r="E120" s="160" t="s">
        <v>188</v>
      </c>
      <c r="F120" s="161">
        <v>1.9E-2</v>
      </c>
      <c r="G120" s="368"/>
      <c r="H120" s="150">
        <f>G120*F120</f>
        <v>0</v>
      </c>
    </row>
    <row r="121" spans="1:8" s="120" customFormat="1" ht="13.5" customHeight="1" x14ac:dyDescent="0.2">
      <c r="A121" s="155"/>
      <c r="B121" s="156"/>
      <c r="C121" s="156"/>
      <c r="D121" s="156" t="s">
        <v>1146</v>
      </c>
      <c r="E121" s="156"/>
      <c r="F121" s="157">
        <v>1.9E-2</v>
      </c>
      <c r="G121" s="158"/>
      <c r="H121" s="158"/>
    </row>
    <row r="122" spans="1:8" s="120" customFormat="1" ht="24" customHeight="1" x14ac:dyDescent="0.2">
      <c r="A122" s="147">
        <v>53</v>
      </c>
      <c r="B122" s="148" t="s">
        <v>370</v>
      </c>
      <c r="C122" s="148" t="s">
        <v>380</v>
      </c>
      <c r="D122" s="148" t="s">
        <v>381</v>
      </c>
      <c r="E122" s="148" t="s">
        <v>135</v>
      </c>
      <c r="F122" s="149">
        <v>61.88</v>
      </c>
      <c r="G122" s="367"/>
      <c r="H122" s="150">
        <f t="shared" ref="H122:H123" si="9">G122*F122</f>
        <v>0</v>
      </c>
    </row>
    <row r="123" spans="1:8" s="120" customFormat="1" ht="13.5" customHeight="1" x14ac:dyDescent="0.2">
      <c r="A123" s="159">
        <v>54</v>
      </c>
      <c r="B123" s="160" t="s">
        <v>383</v>
      </c>
      <c r="C123" s="160" t="s">
        <v>384</v>
      </c>
      <c r="D123" s="160" t="s">
        <v>385</v>
      </c>
      <c r="E123" s="160" t="s">
        <v>135</v>
      </c>
      <c r="F123" s="161">
        <v>71.162000000000006</v>
      </c>
      <c r="G123" s="368"/>
      <c r="H123" s="150">
        <f t="shared" si="9"/>
        <v>0</v>
      </c>
    </row>
    <row r="124" spans="1:8" s="120" customFormat="1" ht="13.5" customHeight="1" x14ac:dyDescent="0.2">
      <c r="A124" s="155"/>
      <c r="B124" s="156"/>
      <c r="C124" s="156"/>
      <c r="D124" s="156" t="s">
        <v>1147</v>
      </c>
      <c r="E124" s="156"/>
      <c r="F124" s="157">
        <v>71.162000000000006</v>
      </c>
      <c r="G124" s="158"/>
      <c r="H124" s="158"/>
    </row>
    <row r="125" spans="1:8" s="120" customFormat="1" ht="24" customHeight="1" x14ac:dyDescent="0.2">
      <c r="A125" s="147">
        <v>55</v>
      </c>
      <c r="B125" s="148" t="s">
        <v>370</v>
      </c>
      <c r="C125" s="148" t="s">
        <v>1359</v>
      </c>
      <c r="D125" s="148" t="s">
        <v>1360</v>
      </c>
      <c r="E125" s="148" t="s">
        <v>188</v>
      </c>
      <c r="F125" s="149">
        <v>0.32</v>
      </c>
      <c r="G125" s="367"/>
      <c r="H125" s="150">
        <f>G125*F125</f>
        <v>0</v>
      </c>
    </row>
    <row r="126" spans="1:8" s="120" customFormat="1" ht="28.5" customHeight="1" x14ac:dyDescent="0.2">
      <c r="A126" s="143"/>
      <c r="B126" s="144"/>
      <c r="C126" s="144" t="s">
        <v>1148</v>
      </c>
      <c r="D126" s="144" t="s">
        <v>1149</v>
      </c>
      <c r="E126" s="144"/>
      <c r="F126" s="145"/>
      <c r="G126" s="146"/>
      <c r="H126" s="146"/>
    </row>
    <row r="127" spans="1:8" s="120" customFormat="1" ht="24" customHeight="1" x14ac:dyDescent="0.2">
      <c r="A127" s="147">
        <v>56</v>
      </c>
      <c r="B127" s="148" t="s">
        <v>1148</v>
      </c>
      <c r="C127" s="148" t="s">
        <v>1150</v>
      </c>
      <c r="D127" s="148" t="s">
        <v>1151</v>
      </c>
      <c r="E127" s="148" t="s">
        <v>135</v>
      </c>
      <c r="F127" s="149">
        <v>56.8</v>
      </c>
      <c r="G127" s="367"/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1152</v>
      </c>
      <c r="E128" s="152"/>
      <c r="F128" s="153">
        <v>39.1</v>
      </c>
      <c r="G128" s="154"/>
      <c r="H128" s="154"/>
    </row>
    <row r="129" spans="1:8" s="120" customFormat="1" ht="13.5" customHeight="1" x14ac:dyDescent="0.2">
      <c r="A129" s="151"/>
      <c r="B129" s="152"/>
      <c r="C129" s="152"/>
      <c r="D129" s="152" t="s">
        <v>1153</v>
      </c>
      <c r="E129" s="152"/>
      <c r="F129" s="153">
        <v>17.7</v>
      </c>
      <c r="G129" s="154"/>
      <c r="H129" s="154"/>
    </row>
    <row r="130" spans="1:8" s="120" customFormat="1" ht="13.5" customHeight="1" x14ac:dyDescent="0.2">
      <c r="A130" s="155"/>
      <c r="B130" s="156"/>
      <c r="C130" s="156"/>
      <c r="D130" s="156" t="s">
        <v>176</v>
      </c>
      <c r="E130" s="156"/>
      <c r="F130" s="157">
        <v>56.8</v>
      </c>
      <c r="G130" s="158"/>
      <c r="H130" s="158"/>
    </row>
    <row r="131" spans="1:8" s="120" customFormat="1" ht="24" customHeight="1" x14ac:dyDescent="0.2">
      <c r="A131" s="159">
        <v>57</v>
      </c>
      <c r="B131" s="160" t="s">
        <v>1154</v>
      </c>
      <c r="C131" s="160" t="s">
        <v>1155</v>
      </c>
      <c r="D131" s="160" t="s">
        <v>1156</v>
      </c>
      <c r="E131" s="160" t="s">
        <v>135</v>
      </c>
      <c r="F131" s="161">
        <v>56.8</v>
      </c>
      <c r="G131" s="368"/>
      <c r="H131" s="150">
        <f t="shared" ref="H131:H134" si="10">G131*F131</f>
        <v>0</v>
      </c>
    </row>
    <row r="132" spans="1:8" s="120" customFormat="1" ht="24" customHeight="1" x14ac:dyDescent="0.2">
      <c r="A132" s="147">
        <v>58</v>
      </c>
      <c r="B132" s="148" t="s">
        <v>1148</v>
      </c>
      <c r="C132" s="148" t="s">
        <v>1157</v>
      </c>
      <c r="D132" s="148" t="s">
        <v>1158</v>
      </c>
      <c r="E132" s="148" t="s">
        <v>135</v>
      </c>
      <c r="F132" s="149">
        <v>540</v>
      </c>
      <c r="G132" s="367"/>
      <c r="H132" s="150">
        <f t="shared" si="10"/>
        <v>0</v>
      </c>
    </row>
    <row r="133" spans="1:8" s="120" customFormat="1" ht="24" customHeight="1" x14ac:dyDescent="0.2">
      <c r="A133" s="159">
        <v>59</v>
      </c>
      <c r="B133" s="160" t="s">
        <v>1154</v>
      </c>
      <c r="C133" s="160" t="s">
        <v>1159</v>
      </c>
      <c r="D133" s="160" t="s">
        <v>1160</v>
      </c>
      <c r="E133" s="160" t="s">
        <v>135</v>
      </c>
      <c r="F133" s="161">
        <v>540</v>
      </c>
      <c r="G133" s="368"/>
      <c r="H133" s="150">
        <f t="shared" si="10"/>
        <v>0</v>
      </c>
    </row>
    <row r="134" spans="1:8" s="120" customFormat="1" ht="24" customHeight="1" x14ac:dyDescent="0.2">
      <c r="A134" s="147">
        <v>60</v>
      </c>
      <c r="B134" s="148" t="s">
        <v>1148</v>
      </c>
      <c r="C134" s="148" t="s">
        <v>1361</v>
      </c>
      <c r="D134" s="148" t="s">
        <v>1362</v>
      </c>
      <c r="E134" s="148" t="s">
        <v>188</v>
      </c>
      <c r="F134" s="149">
        <v>0.92600000000000005</v>
      </c>
      <c r="G134" s="367"/>
      <c r="H134" s="150">
        <f t="shared" si="10"/>
        <v>0</v>
      </c>
    </row>
    <row r="135" spans="1:8" s="120" customFormat="1" ht="28.5" customHeight="1" x14ac:dyDescent="0.2">
      <c r="A135" s="143"/>
      <c r="B135" s="144"/>
      <c r="C135" s="144" t="s">
        <v>1161</v>
      </c>
      <c r="D135" s="144" t="s">
        <v>1162</v>
      </c>
      <c r="E135" s="144"/>
      <c r="F135" s="145"/>
      <c r="G135" s="146"/>
      <c r="H135" s="146"/>
    </row>
    <row r="136" spans="1:8" s="120" customFormat="1" ht="24" customHeight="1" x14ac:dyDescent="0.2">
      <c r="A136" s="147">
        <v>61</v>
      </c>
      <c r="B136" s="148" t="s">
        <v>1161</v>
      </c>
      <c r="C136" s="148" t="s">
        <v>1163</v>
      </c>
      <c r="D136" s="148" t="s">
        <v>1164</v>
      </c>
      <c r="E136" s="148" t="s">
        <v>135</v>
      </c>
      <c r="F136" s="149">
        <v>413.90499999999997</v>
      </c>
      <c r="G136" s="367"/>
      <c r="H136" s="150">
        <f>G136*F136</f>
        <v>0</v>
      </c>
    </row>
    <row r="137" spans="1:8" s="120" customFormat="1" ht="13.5" customHeight="1" x14ac:dyDescent="0.2">
      <c r="A137" s="151"/>
      <c r="B137" s="152"/>
      <c r="C137" s="152"/>
      <c r="D137" s="152" t="s">
        <v>1165</v>
      </c>
      <c r="E137" s="152"/>
      <c r="F137" s="153">
        <v>58.750999999999998</v>
      </c>
      <c r="G137" s="154"/>
      <c r="H137" s="154"/>
    </row>
    <row r="138" spans="1:8" s="120" customFormat="1" ht="13.5" customHeight="1" x14ac:dyDescent="0.2">
      <c r="A138" s="151"/>
      <c r="B138" s="152"/>
      <c r="C138" s="152"/>
      <c r="D138" s="152" t="s">
        <v>1166</v>
      </c>
      <c r="E138" s="152"/>
      <c r="F138" s="153">
        <v>39.1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1167</v>
      </c>
      <c r="E139" s="152"/>
      <c r="F139" s="153">
        <v>94.4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1168</v>
      </c>
      <c r="E140" s="152"/>
      <c r="F140" s="153">
        <v>19.2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1169</v>
      </c>
      <c r="E141" s="152"/>
      <c r="F141" s="153">
        <v>122.89400000000001</v>
      </c>
      <c r="G141" s="154"/>
      <c r="H141" s="154"/>
    </row>
    <row r="142" spans="1:8" s="120" customFormat="1" ht="13.5" customHeight="1" x14ac:dyDescent="0.2">
      <c r="A142" s="151"/>
      <c r="B142" s="152"/>
      <c r="C142" s="152"/>
      <c r="D142" s="152" t="s">
        <v>1170</v>
      </c>
      <c r="E142" s="152"/>
      <c r="F142" s="153">
        <v>79.56</v>
      </c>
      <c r="G142" s="154"/>
      <c r="H142" s="154"/>
    </row>
    <row r="143" spans="1:8" s="120" customFormat="1" ht="13.5" customHeight="1" x14ac:dyDescent="0.2">
      <c r="A143" s="155"/>
      <c r="B143" s="156"/>
      <c r="C143" s="156"/>
      <c r="D143" s="156" t="s">
        <v>176</v>
      </c>
      <c r="E143" s="156"/>
      <c r="F143" s="157">
        <v>413.90499999999997</v>
      </c>
      <c r="G143" s="158"/>
      <c r="H143" s="158"/>
    </row>
    <row r="144" spans="1:8" s="120" customFormat="1" ht="24" customHeight="1" x14ac:dyDescent="0.2">
      <c r="A144" s="147">
        <v>62</v>
      </c>
      <c r="B144" s="148" t="s">
        <v>1161</v>
      </c>
      <c r="C144" s="148" t="s">
        <v>1171</v>
      </c>
      <c r="D144" s="148" t="s">
        <v>1172</v>
      </c>
      <c r="E144" s="148" t="s">
        <v>135</v>
      </c>
      <c r="F144" s="149">
        <v>63.92</v>
      </c>
      <c r="G144" s="367"/>
      <c r="H144" s="150">
        <f>G144*F144</f>
        <v>0</v>
      </c>
    </row>
    <row r="145" spans="1:8" s="120" customFormat="1" ht="13.5" customHeight="1" x14ac:dyDescent="0.2">
      <c r="A145" s="151"/>
      <c r="B145" s="152"/>
      <c r="C145" s="152"/>
      <c r="D145" s="152" t="s">
        <v>1173</v>
      </c>
      <c r="E145" s="152"/>
      <c r="F145" s="153">
        <v>63.92</v>
      </c>
      <c r="G145" s="154"/>
      <c r="H145" s="154"/>
    </row>
    <row r="146" spans="1:8" s="120" customFormat="1" ht="24" customHeight="1" x14ac:dyDescent="0.2">
      <c r="A146" s="147">
        <v>63</v>
      </c>
      <c r="B146" s="148" t="s">
        <v>1161</v>
      </c>
      <c r="C146" s="148" t="s">
        <v>1174</v>
      </c>
      <c r="D146" s="148" t="s">
        <v>1175</v>
      </c>
      <c r="E146" s="148" t="s">
        <v>315</v>
      </c>
      <c r="F146" s="149">
        <v>23</v>
      </c>
      <c r="G146" s="367"/>
      <c r="H146" s="150">
        <f>G146*F146</f>
        <v>0</v>
      </c>
    </row>
    <row r="147" spans="1:8" s="120" customFormat="1" ht="13.5" customHeight="1" x14ac:dyDescent="0.2">
      <c r="A147" s="151"/>
      <c r="B147" s="152"/>
      <c r="C147" s="152"/>
      <c r="D147" s="152" t="s">
        <v>1176</v>
      </c>
      <c r="E147" s="152"/>
      <c r="F147" s="153">
        <v>2</v>
      </c>
      <c r="G147" s="154"/>
      <c r="H147" s="154"/>
    </row>
    <row r="148" spans="1:8" s="120" customFormat="1" ht="13.5" customHeight="1" x14ac:dyDescent="0.2">
      <c r="A148" s="151"/>
      <c r="B148" s="152"/>
      <c r="C148" s="152"/>
      <c r="D148" s="152" t="s">
        <v>1177</v>
      </c>
      <c r="E148" s="152"/>
      <c r="F148" s="153">
        <v>12</v>
      </c>
      <c r="G148" s="154"/>
      <c r="H148" s="154"/>
    </row>
    <row r="149" spans="1:8" s="120" customFormat="1" ht="13.5" customHeight="1" x14ac:dyDescent="0.2">
      <c r="A149" s="151"/>
      <c r="B149" s="152"/>
      <c r="C149" s="152"/>
      <c r="D149" s="152" t="s">
        <v>1178</v>
      </c>
      <c r="E149" s="152"/>
      <c r="F149" s="153">
        <v>9</v>
      </c>
      <c r="G149" s="154"/>
      <c r="H149" s="154"/>
    </row>
    <row r="150" spans="1:8" s="120" customFormat="1" ht="13.5" customHeight="1" x14ac:dyDescent="0.2">
      <c r="A150" s="155"/>
      <c r="B150" s="156"/>
      <c r="C150" s="156"/>
      <c r="D150" s="156" t="s">
        <v>176</v>
      </c>
      <c r="E150" s="156"/>
      <c r="F150" s="157">
        <v>23</v>
      </c>
      <c r="G150" s="158"/>
      <c r="H150" s="158"/>
    </row>
    <row r="151" spans="1:8" s="120" customFormat="1" ht="24" customHeight="1" x14ac:dyDescent="0.2">
      <c r="A151" s="147">
        <v>64</v>
      </c>
      <c r="B151" s="148" t="s">
        <v>1161</v>
      </c>
      <c r="C151" s="148" t="s">
        <v>1179</v>
      </c>
      <c r="D151" s="148" t="s">
        <v>1180</v>
      </c>
      <c r="E151" s="148" t="s">
        <v>135</v>
      </c>
      <c r="F151" s="149">
        <v>98.43</v>
      </c>
      <c r="G151" s="367"/>
      <c r="H151" s="150">
        <f>G151*F151</f>
        <v>0</v>
      </c>
    </row>
    <row r="152" spans="1:8" s="120" customFormat="1" ht="13.5" customHeight="1" x14ac:dyDescent="0.2">
      <c r="A152" s="151"/>
      <c r="B152" s="152"/>
      <c r="C152" s="152"/>
      <c r="D152" s="152" t="s">
        <v>1181</v>
      </c>
      <c r="E152" s="152"/>
      <c r="F152" s="153">
        <v>39.1</v>
      </c>
      <c r="G152" s="154"/>
      <c r="H152" s="154"/>
    </row>
    <row r="153" spans="1:8" s="120" customFormat="1" ht="13.5" customHeight="1" x14ac:dyDescent="0.2">
      <c r="A153" s="151"/>
      <c r="B153" s="152"/>
      <c r="C153" s="152"/>
      <c r="D153" s="152" t="s">
        <v>1182</v>
      </c>
      <c r="E153" s="152"/>
      <c r="F153" s="153">
        <v>20.74</v>
      </c>
      <c r="G153" s="154"/>
      <c r="H153" s="154"/>
    </row>
    <row r="154" spans="1:8" s="120" customFormat="1" ht="13.5" customHeight="1" x14ac:dyDescent="0.2">
      <c r="A154" s="151"/>
      <c r="B154" s="152"/>
      <c r="C154" s="152"/>
      <c r="D154" s="152" t="s">
        <v>1183</v>
      </c>
      <c r="E154" s="152"/>
      <c r="F154" s="153">
        <v>38.590000000000003</v>
      </c>
      <c r="G154" s="154"/>
      <c r="H154" s="154"/>
    </row>
    <row r="155" spans="1:8" s="120" customFormat="1" ht="13.5" customHeight="1" x14ac:dyDescent="0.2">
      <c r="A155" s="155"/>
      <c r="B155" s="156"/>
      <c r="C155" s="156"/>
      <c r="D155" s="156" t="s">
        <v>176</v>
      </c>
      <c r="E155" s="156"/>
      <c r="F155" s="157">
        <v>98.43</v>
      </c>
      <c r="G155" s="158"/>
      <c r="H155" s="158"/>
    </row>
    <row r="156" spans="1:8" s="120" customFormat="1" ht="13.5" customHeight="1" x14ac:dyDescent="0.2">
      <c r="A156" s="159">
        <v>65</v>
      </c>
      <c r="B156" s="160" t="s">
        <v>1184</v>
      </c>
      <c r="C156" s="160" t="s">
        <v>1185</v>
      </c>
      <c r="D156" s="160" t="s">
        <v>1186</v>
      </c>
      <c r="E156" s="160" t="s">
        <v>135</v>
      </c>
      <c r="F156" s="161">
        <v>103.352</v>
      </c>
      <c r="G156" s="368"/>
      <c r="H156" s="150">
        <f>G156*F156</f>
        <v>0</v>
      </c>
    </row>
    <row r="157" spans="1:8" s="120" customFormat="1" ht="13.5" customHeight="1" x14ac:dyDescent="0.2">
      <c r="A157" s="155"/>
      <c r="B157" s="156"/>
      <c r="C157" s="156"/>
      <c r="D157" s="156" t="s">
        <v>1187</v>
      </c>
      <c r="E157" s="156"/>
      <c r="F157" s="157">
        <v>103.352</v>
      </c>
      <c r="G157" s="158"/>
      <c r="H157" s="158"/>
    </row>
    <row r="158" spans="1:8" s="120" customFormat="1" ht="24" customHeight="1" x14ac:dyDescent="0.2">
      <c r="A158" s="147">
        <v>66</v>
      </c>
      <c r="B158" s="148" t="s">
        <v>1161</v>
      </c>
      <c r="C158" s="148" t="s">
        <v>1188</v>
      </c>
      <c r="D158" s="148" t="s">
        <v>1189</v>
      </c>
      <c r="E158" s="148" t="s">
        <v>135</v>
      </c>
      <c r="F158" s="149">
        <v>98.43</v>
      </c>
      <c r="G158" s="367"/>
      <c r="H158" s="150">
        <f t="shared" ref="H158:H160" si="11">G158*F158</f>
        <v>0</v>
      </c>
    </row>
    <row r="159" spans="1:8" s="120" customFormat="1" ht="24" customHeight="1" x14ac:dyDescent="0.2">
      <c r="A159" s="147">
        <v>67</v>
      </c>
      <c r="B159" s="148" t="s">
        <v>1161</v>
      </c>
      <c r="C159" s="148" t="s">
        <v>1190</v>
      </c>
      <c r="D159" s="148" t="s">
        <v>1191</v>
      </c>
      <c r="E159" s="148" t="s">
        <v>0</v>
      </c>
      <c r="F159" s="149">
        <v>206.43</v>
      </c>
      <c r="G159" s="367"/>
      <c r="H159" s="150">
        <f t="shared" si="11"/>
        <v>0</v>
      </c>
    </row>
    <row r="160" spans="1:8" s="120" customFormat="1" ht="24" customHeight="1" x14ac:dyDescent="0.2">
      <c r="A160" s="147">
        <v>68</v>
      </c>
      <c r="B160" s="148" t="s">
        <v>1161</v>
      </c>
      <c r="C160" s="148" t="s">
        <v>1192</v>
      </c>
      <c r="D160" s="148" t="s">
        <v>1193</v>
      </c>
      <c r="E160" s="148" t="s">
        <v>188</v>
      </c>
      <c r="F160" s="149">
        <v>6.18</v>
      </c>
      <c r="G160" s="367"/>
      <c r="H160" s="150">
        <f t="shared" si="11"/>
        <v>0</v>
      </c>
    </row>
    <row r="161" spans="1:8" s="120" customFormat="1" ht="28.5" customHeight="1" x14ac:dyDescent="0.2">
      <c r="A161" s="143"/>
      <c r="B161" s="144"/>
      <c r="C161" s="144" t="s">
        <v>594</v>
      </c>
      <c r="D161" s="144" t="s">
        <v>595</v>
      </c>
      <c r="E161" s="144"/>
      <c r="F161" s="145"/>
      <c r="G161" s="146"/>
      <c r="H161" s="146"/>
    </row>
    <row r="162" spans="1:8" s="120" customFormat="1" ht="13.5" customHeight="1" x14ac:dyDescent="0.2">
      <c r="A162" s="147">
        <v>69</v>
      </c>
      <c r="B162" s="148" t="s">
        <v>594</v>
      </c>
      <c r="C162" s="148" t="s">
        <v>1194</v>
      </c>
      <c r="D162" s="148" t="s">
        <v>1195</v>
      </c>
      <c r="E162" s="148" t="s">
        <v>135</v>
      </c>
      <c r="F162" s="149">
        <v>122.4</v>
      </c>
      <c r="G162" s="367"/>
      <c r="H162" s="150">
        <f>G162*F162</f>
        <v>0</v>
      </c>
    </row>
    <row r="163" spans="1:8" s="120" customFormat="1" ht="13.5" customHeight="1" x14ac:dyDescent="0.2">
      <c r="A163" s="151"/>
      <c r="B163" s="152"/>
      <c r="C163" s="152"/>
      <c r="D163" s="152" t="s">
        <v>1196</v>
      </c>
      <c r="E163" s="152"/>
      <c r="F163" s="153">
        <v>122.4</v>
      </c>
      <c r="G163" s="154"/>
      <c r="H163" s="154"/>
    </row>
    <row r="164" spans="1:8" s="120" customFormat="1" ht="24" customHeight="1" x14ac:dyDescent="0.2">
      <c r="A164" s="147">
        <v>70</v>
      </c>
      <c r="B164" s="148" t="s">
        <v>594</v>
      </c>
      <c r="C164" s="148" t="s">
        <v>1197</v>
      </c>
      <c r="D164" s="148" t="s">
        <v>1198</v>
      </c>
      <c r="E164" s="148" t="s">
        <v>315</v>
      </c>
      <c r="F164" s="149">
        <v>72</v>
      </c>
      <c r="G164" s="367"/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1199</v>
      </c>
      <c r="E165" s="152"/>
      <c r="F165" s="153">
        <v>72</v>
      </c>
      <c r="G165" s="154"/>
      <c r="H165" s="154"/>
    </row>
    <row r="166" spans="1:8" s="120" customFormat="1" ht="24" customHeight="1" x14ac:dyDescent="0.2">
      <c r="A166" s="147">
        <v>71</v>
      </c>
      <c r="B166" s="148" t="s">
        <v>594</v>
      </c>
      <c r="C166" s="148" t="s">
        <v>1200</v>
      </c>
      <c r="D166" s="148" t="s">
        <v>1201</v>
      </c>
      <c r="E166" s="148" t="s">
        <v>315</v>
      </c>
      <c r="F166" s="149">
        <v>1</v>
      </c>
      <c r="G166" s="367"/>
      <c r="H166" s="150">
        <f t="shared" ref="H166:H168" si="12">G166*F166</f>
        <v>0</v>
      </c>
    </row>
    <row r="167" spans="1:8" s="120" customFormat="1" ht="24" customHeight="1" x14ac:dyDescent="0.2">
      <c r="A167" s="159">
        <v>72</v>
      </c>
      <c r="B167" s="160" t="s">
        <v>1202</v>
      </c>
      <c r="C167" s="160" t="s">
        <v>1203</v>
      </c>
      <c r="D167" s="160" t="s">
        <v>1204</v>
      </c>
      <c r="E167" s="160" t="s">
        <v>315</v>
      </c>
      <c r="F167" s="161">
        <v>1</v>
      </c>
      <c r="G167" s="368"/>
      <c r="H167" s="150">
        <f t="shared" si="12"/>
        <v>0</v>
      </c>
    </row>
    <row r="168" spans="1:8" s="120" customFormat="1" ht="34.5" customHeight="1" x14ac:dyDescent="0.2">
      <c r="A168" s="147">
        <v>73</v>
      </c>
      <c r="B168" s="148" t="s">
        <v>594</v>
      </c>
      <c r="C168" s="148" t="s">
        <v>1205</v>
      </c>
      <c r="D168" s="148" t="s">
        <v>1363</v>
      </c>
      <c r="E168" s="148" t="s">
        <v>315</v>
      </c>
      <c r="F168" s="149">
        <v>3</v>
      </c>
      <c r="G168" s="367"/>
      <c r="H168" s="150">
        <f t="shared" si="12"/>
        <v>0</v>
      </c>
    </row>
    <row r="169" spans="1:8" s="120" customFormat="1" ht="24" customHeight="1" x14ac:dyDescent="0.2">
      <c r="A169" s="147">
        <v>74</v>
      </c>
      <c r="B169" s="148" t="s">
        <v>594</v>
      </c>
      <c r="C169" s="148" t="s">
        <v>1206</v>
      </c>
      <c r="D169" s="148" t="s">
        <v>1364</v>
      </c>
      <c r="E169" s="148" t="s">
        <v>315</v>
      </c>
      <c r="F169" s="149">
        <v>1</v>
      </c>
      <c r="G169" s="367"/>
      <c r="H169" s="150">
        <f t="shared" ref="H169:H179" si="13">G169*F169</f>
        <v>0</v>
      </c>
    </row>
    <row r="170" spans="1:8" s="120" customFormat="1" ht="24" customHeight="1" x14ac:dyDescent="0.2">
      <c r="A170" s="147">
        <v>75</v>
      </c>
      <c r="B170" s="148" t="s">
        <v>594</v>
      </c>
      <c r="C170" s="148" t="s">
        <v>1207</v>
      </c>
      <c r="D170" s="148" t="s">
        <v>1365</v>
      </c>
      <c r="E170" s="148" t="s">
        <v>315</v>
      </c>
      <c r="F170" s="149">
        <v>2</v>
      </c>
      <c r="G170" s="367"/>
      <c r="H170" s="150">
        <f t="shared" si="13"/>
        <v>0</v>
      </c>
    </row>
    <row r="171" spans="1:8" s="120" customFormat="1" ht="24" customHeight="1" x14ac:dyDescent="0.2">
      <c r="A171" s="147">
        <v>76</v>
      </c>
      <c r="B171" s="148" t="s">
        <v>594</v>
      </c>
      <c r="C171" s="148" t="s">
        <v>1366</v>
      </c>
      <c r="D171" s="148" t="s">
        <v>1367</v>
      </c>
      <c r="E171" s="148" t="s">
        <v>315</v>
      </c>
      <c r="F171" s="149">
        <v>3</v>
      </c>
      <c r="G171" s="367"/>
      <c r="H171" s="150">
        <f t="shared" si="13"/>
        <v>0</v>
      </c>
    </row>
    <row r="172" spans="1:8" s="120" customFormat="1" ht="24" customHeight="1" x14ac:dyDescent="0.2">
      <c r="A172" s="147">
        <v>77</v>
      </c>
      <c r="B172" s="148" t="s">
        <v>594</v>
      </c>
      <c r="C172" s="148" t="s">
        <v>1368</v>
      </c>
      <c r="D172" s="148" t="s">
        <v>1369</v>
      </c>
      <c r="E172" s="148" t="s">
        <v>315</v>
      </c>
      <c r="F172" s="149">
        <v>1</v>
      </c>
      <c r="G172" s="367"/>
      <c r="H172" s="150">
        <f t="shared" si="13"/>
        <v>0</v>
      </c>
    </row>
    <row r="173" spans="1:8" s="120" customFormat="1" ht="24" customHeight="1" x14ac:dyDescent="0.2">
      <c r="A173" s="147">
        <v>78</v>
      </c>
      <c r="B173" s="148" t="s">
        <v>594</v>
      </c>
      <c r="C173" s="148" t="s">
        <v>1370</v>
      </c>
      <c r="D173" s="148" t="s">
        <v>1371</v>
      </c>
      <c r="E173" s="148" t="s">
        <v>315</v>
      </c>
      <c r="F173" s="149">
        <v>1</v>
      </c>
      <c r="G173" s="367"/>
      <c r="H173" s="150">
        <f t="shared" si="13"/>
        <v>0</v>
      </c>
    </row>
    <row r="174" spans="1:8" s="120" customFormat="1" ht="24" customHeight="1" x14ac:dyDescent="0.2">
      <c r="A174" s="147">
        <v>79</v>
      </c>
      <c r="B174" s="148" t="s">
        <v>594</v>
      </c>
      <c r="C174" s="148" t="s">
        <v>1372</v>
      </c>
      <c r="D174" s="148" t="s">
        <v>1373</v>
      </c>
      <c r="E174" s="148" t="s">
        <v>315</v>
      </c>
      <c r="F174" s="149">
        <v>3</v>
      </c>
      <c r="G174" s="367"/>
      <c r="H174" s="150">
        <f t="shared" si="13"/>
        <v>0</v>
      </c>
    </row>
    <row r="175" spans="1:8" s="120" customFormat="1" ht="24" customHeight="1" x14ac:dyDescent="0.2">
      <c r="A175" s="147">
        <v>80</v>
      </c>
      <c r="B175" s="148" t="s">
        <v>594</v>
      </c>
      <c r="C175" s="148" t="s">
        <v>1374</v>
      </c>
      <c r="D175" s="148" t="s">
        <v>1375</v>
      </c>
      <c r="E175" s="148" t="s">
        <v>315</v>
      </c>
      <c r="F175" s="149">
        <v>3</v>
      </c>
      <c r="G175" s="367"/>
      <c r="H175" s="150">
        <f t="shared" si="13"/>
        <v>0</v>
      </c>
    </row>
    <row r="176" spans="1:8" s="120" customFormat="1" ht="24" customHeight="1" x14ac:dyDescent="0.2">
      <c r="A176" s="147">
        <v>81</v>
      </c>
      <c r="B176" s="148" t="s">
        <v>594</v>
      </c>
      <c r="C176" s="148" t="s">
        <v>1376</v>
      </c>
      <c r="D176" s="148" t="s">
        <v>1377</v>
      </c>
      <c r="E176" s="148" t="s">
        <v>315</v>
      </c>
      <c r="F176" s="149">
        <v>1</v>
      </c>
      <c r="G176" s="367"/>
      <c r="H176" s="150">
        <f t="shared" si="13"/>
        <v>0</v>
      </c>
    </row>
    <row r="177" spans="1:8" s="120" customFormat="1" ht="13.5" customHeight="1" x14ac:dyDescent="0.2">
      <c r="A177" s="159">
        <v>82</v>
      </c>
      <c r="B177" s="160" t="s">
        <v>598</v>
      </c>
      <c r="C177" s="160" t="s">
        <v>1378</v>
      </c>
      <c r="D177" s="160" t="s">
        <v>1379</v>
      </c>
      <c r="E177" s="160" t="s">
        <v>135</v>
      </c>
      <c r="F177" s="161">
        <v>0.97</v>
      </c>
      <c r="G177" s="368"/>
      <c r="H177" s="150">
        <f t="shared" si="13"/>
        <v>0</v>
      </c>
    </row>
    <row r="178" spans="1:8" s="120" customFormat="1" ht="24" customHeight="1" x14ac:dyDescent="0.2">
      <c r="A178" s="147">
        <v>83</v>
      </c>
      <c r="B178" s="148" t="s">
        <v>594</v>
      </c>
      <c r="C178" s="148" t="s">
        <v>1380</v>
      </c>
      <c r="D178" s="148" t="s">
        <v>1381</v>
      </c>
      <c r="E178" s="148" t="s">
        <v>315</v>
      </c>
      <c r="F178" s="149">
        <v>1</v>
      </c>
      <c r="G178" s="367"/>
      <c r="H178" s="150">
        <f t="shared" si="13"/>
        <v>0</v>
      </c>
    </row>
    <row r="179" spans="1:8" s="120" customFormat="1" ht="24" customHeight="1" x14ac:dyDescent="0.2">
      <c r="A179" s="147">
        <v>84</v>
      </c>
      <c r="B179" s="148" t="s">
        <v>594</v>
      </c>
      <c r="C179" s="148" t="s">
        <v>1382</v>
      </c>
      <c r="D179" s="148" t="s">
        <v>1383</v>
      </c>
      <c r="E179" s="148" t="s">
        <v>188</v>
      </c>
      <c r="F179" s="149">
        <v>10.036</v>
      </c>
      <c r="G179" s="367"/>
      <c r="H179" s="150">
        <f t="shared" si="13"/>
        <v>0</v>
      </c>
    </row>
    <row r="180" spans="1:8" s="120" customFormat="1" ht="28.5" customHeight="1" x14ac:dyDescent="0.2">
      <c r="A180" s="143"/>
      <c r="B180" s="144"/>
      <c r="C180" s="144" t="s">
        <v>478</v>
      </c>
      <c r="D180" s="144" t="s">
        <v>479</v>
      </c>
      <c r="E180" s="144"/>
      <c r="F180" s="145"/>
      <c r="G180" s="146"/>
      <c r="H180" s="146"/>
    </row>
    <row r="181" spans="1:8" s="120" customFormat="1" ht="13.5" customHeight="1" x14ac:dyDescent="0.2">
      <c r="A181" s="147">
        <v>85</v>
      </c>
      <c r="B181" s="148" t="s">
        <v>478</v>
      </c>
      <c r="C181" s="148" t="s">
        <v>480</v>
      </c>
      <c r="D181" s="148" t="s">
        <v>481</v>
      </c>
      <c r="E181" s="148" t="s">
        <v>135</v>
      </c>
      <c r="F181" s="149">
        <v>65.52</v>
      </c>
      <c r="G181" s="367"/>
      <c r="H181" s="150">
        <f>G181*F181</f>
        <v>0</v>
      </c>
    </row>
    <row r="182" spans="1:8" s="120" customFormat="1" ht="13.5" customHeight="1" x14ac:dyDescent="0.2">
      <c r="A182" s="151"/>
      <c r="B182" s="152"/>
      <c r="C182" s="152"/>
      <c r="D182" s="152" t="s">
        <v>1384</v>
      </c>
      <c r="E182" s="152"/>
      <c r="F182" s="153">
        <v>65.52</v>
      </c>
      <c r="G182" s="154"/>
      <c r="H182" s="154"/>
    </row>
    <row r="183" spans="1:8" s="120" customFormat="1" ht="13.5" customHeight="1" x14ac:dyDescent="0.2">
      <c r="A183" s="159">
        <v>86</v>
      </c>
      <c r="B183" s="160" t="s">
        <v>605</v>
      </c>
      <c r="C183" s="160" t="s">
        <v>1208</v>
      </c>
      <c r="D183" s="160" t="s">
        <v>1385</v>
      </c>
      <c r="E183" s="160" t="s">
        <v>315</v>
      </c>
      <c r="F183" s="161">
        <v>12</v>
      </c>
      <c r="G183" s="368"/>
      <c r="H183" s="150">
        <f t="shared" ref="H183:H184" si="14">G183*F183</f>
        <v>0</v>
      </c>
    </row>
    <row r="184" spans="1:8" s="120" customFormat="1" ht="24" customHeight="1" x14ac:dyDescent="0.2">
      <c r="A184" s="147">
        <v>87</v>
      </c>
      <c r="B184" s="148" t="s">
        <v>478</v>
      </c>
      <c r="C184" s="148" t="s">
        <v>1209</v>
      </c>
      <c r="D184" s="148" t="s">
        <v>1210</v>
      </c>
      <c r="E184" s="148" t="s">
        <v>315</v>
      </c>
      <c r="F184" s="149">
        <v>1</v>
      </c>
      <c r="G184" s="367"/>
      <c r="H184" s="150">
        <f t="shared" si="14"/>
        <v>0</v>
      </c>
    </row>
    <row r="185" spans="1:8" s="120" customFormat="1" ht="13.5" customHeight="1" x14ac:dyDescent="0.2">
      <c r="A185" s="151"/>
      <c r="B185" s="152"/>
      <c r="C185" s="152"/>
      <c r="D185" s="152" t="s">
        <v>1386</v>
      </c>
      <c r="E185" s="152"/>
      <c r="F185" s="153">
        <v>1</v>
      </c>
      <c r="G185" s="154"/>
      <c r="H185" s="154"/>
    </row>
    <row r="186" spans="1:8" s="120" customFormat="1" ht="24" customHeight="1" x14ac:dyDescent="0.2">
      <c r="A186" s="159">
        <v>88</v>
      </c>
      <c r="B186" s="160" t="s">
        <v>1066</v>
      </c>
      <c r="C186" s="160" t="s">
        <v>1211</v>
      </c>
      <c r="D186" s="387" t="s">
        <v>1497</v>
      </c>
      <c r="E186" s="160" t="s">
        <v>315</v>
      </c>
      <c r="F186" s="161">
        <v>1</v>
      </c>
      <c r="G186" s="368"/>
      <c r="H186" s="150">
        <f t="shared" ref="H186:H193" si="15">G186*F186</f>
        <v>0</v>
      </c>
    </row>
    <row r="187" spans="1:8" s="120" customFormat="1" ht="24" customHeight="1" x14ac:dyDescent="0.2">
      <c r="A187" s="147">
        <v>89</v>
      </c>
      <c r="B187" s="148" t="s">
        <v>478</v>
      </c>
      <c r="C187" s="148" t="s">
        <v>1209</v>
      </c>
      <c r="D187" s="148" t="s">
        <v>1388</v>
      </c>
      <c r="E187" s="148" t="s">
        <v>315</v>
      </c>
      <c r="F187" s="149">
        <v>4</v>
      </c>
      <c r="G187" s="367"/>
      <c r="H187" s="150">
        <f t="shared" si="15"/>
        <v>0</v>
      </c>
    </row>
    <row r="188" spans="1:8" s="120" customFormat="1" ht="24" customHeight="1" x14ac:dyDescent="0.2">
      <c r="A188" s="159">
        <v>90</v>
      </c>
      <c r="B188" s="160" t="s">
        <v>1066</v>
      </c>
      <c r="C188" s="160" t="s">
        <v>1212</v>
      </c>
      <c r="D188" s="160" t="s">
        <v>1389</v>
      </c>
      <c r="E188" s="160" t="s">
        <v>315</v>
      </c>
      <c r="F188" s="161">
        <v>1</v>
      </c>
      <c r="G188" s="368"/>
      <c r="H188" s="150">
        <f t="shared" si="15"/>
        <v>0</v>
      </c>
    </row>
    <row r="189" spans="1:8" s="120" customFormat="1" ht="24" customHeight="1" x14ac:dyDescent="0.2">
      <c r="A189" s="159">
        <v>91</v>
      </c>
      <c r="B189" s="160" t="s">
        <v>1066</v>
      </c>
      <c r="C189" s="160" t="s">
        <v>1213</v>
      </c>
      <c r="D189" s="160" t="s">
        <v>1390</v>
      </c>
      <c r="E189" s="160" t="s">
        <v>315</v>
      </c>
      <c r="F189" s="161">
        <v>1</v>
      </c>
      <c r="G189" s="368"/>
      <c r="H189" s="150">
        <f t="shared" si="15"/>
        <v>0</v>
      </c>
    </row>
    <row r="190" spans="1:8" s="120" customFormat="1" ht="24" customHeight="1" x14ac:dyDescent="0.2">
      <c r="A190" s="159">
        <v>92</v>
      </c>
      <c r="B190" s="160" t="s">
        <v>1066</v>
      </c>
      <c r="C190" s="160" t="s">
        <v>1391</v>
      </c>
      <c r="D190" s="160" t="s">
        <v>1392</v>
      </c>
      <c r="E190" s="160" t="s">
        <v>315</v>
      </c>
      <c r="F190" s="161">
        <v>1</v>
      </c>
      <c r="G190" s="368"/>
      <c r="H190" s="150">
        <f t="shared" si="15"/>
        <v>0</v>
      </c>
    </row>
    <row r="191" spans="1:8" s="120" customFormat="1" ht="24" customHeight="1" x14ac:dyDescent="0.2">
      <c r="A191" s="159">
        <v>93</v>
      </c>
      <c r="B191" s="160" t="s">
        <v>1066</v>
      </c>
      <c r="C191" s="160" t="s">
        <v>1393</v>
      </c>
      <c r="D191" s="160" t="s">
        <v>1394</v>
      </c>
      <c r="E191" s="160" t="s">
        <v>315</v>
      </c>
      <c r="F191" s="161">
        <v>1</v>
      </c>
      <c r="G191" s="368"/>
      <c r="H191" s="150">
        <f t="shared" si="15"/>
        <v>0</v>
      </c>
    </row>
    <row r="192" spans="1:8" s="120" customFormat="1" ht="13.5" customHeight="1" x14ac:dyDescent="0.2">
      <c r="A192" s="147">
        <v>94</v>
      </c>
      <c r="B192" s="148" t="s">
        <v>478</v>
      </c>
      <c r="C192" s="148" t="s">
        <v>1214</v>
      </c>
      <c r="D192" s="148" t="s">
        <v>1395</v>
      </c>
      <c r="E192" s="148" t="s">
        <v>315</v>
      </c>
      <c r="F192" s="149">
        <v>1</v>
      </c>
      <c r="G192" s="367"/>
      <c r="H192" s="150">
        <f t="shared" si="15"/>
        <v>0</v>
      </c>
    </row>
    <row r="193" spans="1:8" s="120" customFormat="1" ht="24" customHeight="1" x14ac:dyDescent="0.2">
      <c r="A193" s="159">
        <v>95</v>
      </c>
      <c r="B193" s="160" t="s">
        <v>1066</v>
      </c>
      <c r="C193" s="160" t="s">
        <v>1211</v>
      </c>
      <c r="D193" s="160" t="s">
        <v>1387</v>
      </c>
      <c r="E193" s="160" t="s">
        <v>315</v>
      </c>
      <c r="F193" s="161">
        <v>1</v>
      </c>
      <c r="G193" s="368"/>
      <c r="H193" s="150">
        <f t="shared" si="15"/>
        <v>0</v>
      </c>
    </row>
    <row r="194" spans="1:8" s="120" customFormat="1" ht="13.5" customHeight="1" x14ac:dyDescent="0.2">
      <c r="A194" s="151"/>
      <c r="B194" s="152"/>
      <c r="C194" s="152"/>
      <c r="D194" s="152" t="s">
        <v>1215</v>
      </c>
      <c r="E194" s="152"/>
      <c r="F194" s="153">
        <v>1</v>
      </c>
      <c r="G194" s="154"/>
      <c r="H194" s="154"/>
    </row>
    <row r="195" spans="1:8" s="120" customFormat="1" ht="13.5" customHeight="1" x14ac:dyDescent="0.2">
      <c r="A195" s="147">
        <v>96</v>
      </c>
      <c r="B195" s="148" t="s">
        <v>478</v>
      </c>
      <c r="C195" s="148" t="s">
        <v>1216</v>
      </c>
      <c r="D195" s="148" t="s">
        <v>1396</v>
      </c>
      <c r="E195" s="148" t="s">
        <v>315</v>
      </c>
      <c r="F195" s="149">
        <v>1</v>
      </c>
      <c r="G195" s="367"/>
      <c r="H195" s="150">
        <f t="shared" ref="H195:H200" si="16">G195*F195</f>
        <v>0</v>
      </c>
    </row>
    <row r="196" spans="1:8" s="120" customFormat="1" ht="24" customHeight="1" x14ac:dyDescent="0.2">
      <c r="A196" s="159">
        <v>97</v>
      </c>
      <c r="B196" s="160" t="s">
        <v>1066</v>
      </c>
      <c r="C196" s="160" t="s">
        <v>1217</v>
      </c>
      <c r="D196" s="160" t="s">
        <v>1397</v>
      </c>
      <c r="E196" s="160" t="s">
        <v>315</v>
      </c>
      <c r="F196" s="161">
        <v>1</v>
      </c>
      <c r="G196" s="368"/>
      <c r="H196" s="150">
        <f t="shared" si="16"/>
        <v>0</v>
      </c>
    </row>
    <row r="197" spans="1:8" s="120" customFormat="1" ht="24" customHeight="1" x14ac:dyDescent="0.2">
      <c r="A197" s="147">
        <v>98</v>
      </c>
      <c r="B197" s="148" t="s">
        <v>478</v>
      </c>
      <c r="C197" s="148" t="s">
        <v>1218</v>
      </c>
      <c r="D197" s="148" t="s">
        <v>1219</v>
      </c>
      <c r="E197" s="148" t="s">
        <v>315</v>
      </c>
      <c r="F197" s="149">
        <v>2</v>
      </c>
      <c r="G197" s="367"/>
      <c r="H197" s="150">
        <f t="shared" si="16"/>
        <v>0</v>
      </c>
    </row>
    <row r="198" spans="1:8" s="120" customFormat="1" ht="24" customHeight="1" x14ac:dyDescent="0.2">
      <c r="A198" s="159">
        <v>99</v>
      </c>
      <c r="B198" s="160" t="s">
        <v>1066</v>
      </c>
      <c r="C198" s="160" t="s">
        <v>1220</v>
      </c>
      <c r="D198" s="160" t="s">
        <v>1398</v>
      </c>
      <c r="E198" s="160" t="s">
        <v>315</v>
      </c>
      <c r="F198" s="161">
        <v>1</v>
      </c>
      <c r="G198" s="368"/>
      <c r="H198" s="150">
        <f t="shared" si="16"/>
        <v>0</v>
      </c>
    </row>
    <row r="199" spans="1:8" s="120" customFormat="1" ht="24" customHeight="1" x14ac:dyDescent="0.2">
      <c r="A199" s="159">
        <v>100</v>
      </c>
      <c r="B199" s="160" t="s">
        <v>1066</v>
      </c>
      <c r="C199" s="160" t="s">
        <v>1212</v>
      </c>
      <c r="D199" s="160" t="s">
        <v>1399</v>
      </c>
      <c r="E199" s="160" t="s">
        <v>315</v>
      </c>
      <c r="F199" s="161">
        <v>1</v>
      </c>
      <c r="G199" s="368"/>
      <c r="H199" s="150">
        <f t="shared" si="16"/>
        <v>0</v>
      </c>
    </row>
    <row r="200" spans="1:8" s="120" customFormat="1" ht="24" customHeight="1" x14ac:dyDescent="0.2">
      <c r="A200" s="147">
        <v>101</v>
      </c>
      <c r="B200" s="148" t="s">
        <v>478</v>
      </c>
      <c r="C200" s="148" t="s">
        <v>1221</v>
      </c>
      <c r="D200" s="148" t="s">
        <v>1222</v>
      </c>
      <c r="E200" s="148" t="s">
        <v>315</v>
      </c>
      <c r="F200" s="149">
        <v>2</v>
      </c>
      <c r="G200" s="367"/>
      <c r="H200" s="150">
        <f t="shared" si="16"/>
        <v>0</v>
      </c>
    </row>
    <row r="201" spans="1:8" s="120" customFormat="1" ht="13.5" customHeight="1" x14ac:dyDescent="0.2">
      <c r="A201" s="151"/>
      <c r="B201" s="152"/>
      <c r="C201" s="152"/>
      <c r="D201" s="152" t="s">
        <v>1223</v>
      </c>
      <c r="E201" s="152"/>
      <c r="F201" s="153">
        <v>1</v>
      </c>
      <c r="G201" s="154"/>
      <c r="H201" s="154"/>
    </row>
    <row r="202" spans="1:8" s="120" customFormat="1" ht="13.5" customHeight="1" x14ac:dyDescent="0.2">
      <c r="A202" s="151"/>
      <c r="B202" s="152"/>
      <c r="C202" s="152"/>
      <c r="D202" s="152" t="s">
        <v>1224</v>
      </c>
      <c r="E202" s="152"/>
      <c r="F202" s="153">
        <v>1</v>
      </c>
      <c r="G202" s="154"/>
      <c r="H202" s="154"/>
    </row>
    <row r="203" spans="1:8" s="120" customFormat="1" ht="13.5" customHeight="1" x14ac:dyDescent="0.2">
      <c r="A203" s="155"/>
      <c r="B203" s="156"/>
      <c r="C203" s="156"/>
      <c r="D203" s="156" t="s">
        <v>176</v>
      </c>
      <c r="E203" s="156"/>
      <c r="F203" s="157">
        <v>2</v>
      </c>
      <c r="G203" s="158"/>
      <c r="H203" s="158"/>
    </row>
    <row r="204" spans="1:8" s="120" customFormat="1" ht="13.5" customHeight="1" x14ac:dyDescent="0.2">
      <c r="A204" s="159">
        <v>102</v>
      </c>
      <c r="B204" s="160" t="s">
        <v>1066</v>
      </c>
      <c r="C204" s="160" t="s">
        <v>1225</v>
      </c>
      <c r="D204" s="160" t="s">
        <v>1400</v>
      </c>
      <c r="E204" s="160" t="s">
        <v>315</v>
      </c>
      <c r="F204" s="161">
        <v>2</v>
      </c>
      <c r="G204" s="368"/>
      <c r="H204" s="150">
        <f t="shared" ref="H204:H210" si="17">G204*F204</f>
        <v>0</v>
      </c>
    </row>
    <row r="205" spans="1:8" s="120" customFormat="1" ht="13.5" customHeight="1" x14ac:dyDescent="0.2">
      <c r="A205" s="147">
        <v>103</v>
      </c>
      <c r="B205" s="148" t="s">
        <v>478</v>
      </c>
      <c r="C205" s="148" t="s">
        <v>1226</v>
      </c>
      <c r="D205" s="148" t="s">
        <v>1227</v>
      </c>
      <c r="E205" s="148" t="s">
        <v>315</v>
      </c>
      <c r="F205" s="149">
        <v>2</v>
      </c>
      <c r="G205" s="367"/>
      <c r="H205" s="150">
        <f t="shared" si="17"/>
        <v>0</v>
      </c>
    </row>
    <row r="206" spans="1:8" s="120" customFormat="1" ht="24" customHeight="1" x14ac:dyDescent="0.2">
      <c r="A206" s="159">
        <v>104</v>
      </c>
      <c r="B206" s="160" t="s">
        <v>1184</v>
      </c>
      <c r="C206" s="160" t="s">
        <v>1228</v>
      </c>
      <c r="D206" s="160" t="s">
        <v>1401</v>
      </c>
      <c r="E206" s="160" t="s">
        <v>315</v>
      </c>
      <c r="F206" s="161">
        <v>1</v>
      </c>
      <c r="G206" s="368"/>
      <c r="H206" s="150">
        <f t="shared" si="17"/>
        <v>0</v>
      </c>
    </row>
    <row r="207" spans="1:8" s="120" customFormat="1" ht="24" customHeight="1" x14ac:dyDescent="0.2">
      <c r="A207" s="159">
        <v>105</v>
      </c>
      <c r="B207" s="160" t="s">
        <v>1184</v>
      </c>
      <c r="C207" s="160" t="s">
        <v>1229</v>
      </c>
      <c r="D207" s="160" t="s">
        <v>1402</v>
      </c>
      <c r="E207" s="160" t="s">
        <v>315</v>
      </c>
      <c r="F207" s="161">
        <v>1</v>
      </c>
      <c r="G207" s="368"/>
      <c r="H207" s="150">
        <f t="shared" si="17"/>
        <v>0</v>
      </c>
    </row>
    <row r="208" spans="1:8" s="120" customFormat="1" ht="24" customHeight="1" x14ac:dyDescent="0.2">
      <c r="A208" s="147">
        <v>106</v>
      </c>
      <c r="B208" s="148" t="s">
        <v>478</v>
      </c>
      <c r="C208" s="148" t="s">
        <v>1230</v>
      </c>
      <c r="D208" s="148" t="s">
        <v>1231</v>
      </c>
      <c r="E208" s="148" t="s">
        <v>188</v>
      </c>
      <c r="F208" s="149">
        <v>41.286000000000001</v>
      </c>
      <c r="G208" s="367"/>
      <c r="H208" s="150">
        <f t="shared" si="17"/>
        <v>0</v>
      </c>
    </row>
    <row r="209" spans="1:8" s="120" customFormat="1" ht="24" customHeight="1" x14ac:dyDescent="0.2">
      <c r="A209" s="147">
        <v>107</v>
      </c>
      <c r="B209" s="148" t="s">
        <v>478</v>
      </c>
      <c r="C209" s="148" t="s">
        <v>1232</v>
      </c>
      <c r="D209" s="148" t="s">
        <v>1233</v>
      </c>
      <c r="E209" s="148" t="s">
        <v>188</v>
      </c>
      <c r="F209" s="149">
        <v>41.286000000000001</v>
      </c>
      <c r="G209" s="367"/>
      <c r="H209" s="150">
        <f t="shared" si="17"/>
        <v>0</v>
      </c>
    </row>
    <row r="210" spans="1:8" s="120" customFormat="1" ht="24" customHeight="1" x14ac:dyDescent="0.2">
      <c r="A210" s="147">
        <v>108</v>
      </c>
      <c r="B210" s="148" t="s">
        <v>478</v>
      </c>
      <c r="C210" s="148" t="s">
        <v>1234</v>
      </c>
      <c r="D210" s="148" t="s">
        <v>1235</v>
      </c>
      <c r="E210" s="148" t="s">
        <v>543</v>
      </c>
      <c r="F210" s="149">
        <v>8462.9369999999999</v>
      </c>
      <c r="G210" s="367"/>
      <c r="H210" s="150">
        <f t="shared" si="17"/>
        <v>0</v>
      </c>
    </row>
    <row r="211" spans="1:8" s="120" customFormat="1" ht="28.5" customHeight="1" x14ac:dyDescent="0.2">
      <c r="A211" s="143"/>
      <c r="B211" s="144"/>
      <c r="C211" s="144" t="s">
        <v>1236</v>
      </c>
      <c r="D211" s="144" t="s">
        <v>1237</v>
      </c>
      <c r="E211" s="144"/>
      <c r="F211" s="145"/>
      <c r="G211" s="146"/>
      <c r="H211" s="146"/>
    </row>
    <row r="212" spans="1:8" s="120" customFormat="1" ht="13.5" customHeight="1" x14ac:dyDescent="0.2">
      <c r="A212" s="147">
        <v>109</v>
      </c>
      <c r="B212" s="148" t="s">
        <v>1236</v>
      </c>
      <c r="C212" s="148" t="s">
        <v>1238</v>
      </c>
      <c r="D212" s="148" t="s">
        <v>1239</v>
      </c>
      <c r="E212" s="148" t="s">
        <v>135</v>
      </c>
      <c r="F212" s="149">
        <v>308.5</v>
      </c>
      <c r="G212" s="367"/>
      <c r="H212" s="150">
        <f>G212*F212</f>
        <v>0</v>
      </c>
    </row>
    <row r="213" spans="1:8" s="120" customFormat="1" ht="13.5" customHeight="1" x14ac:dyDescent="0.2">
      <c r="A213" s="151"/>
      <c r="B213" s="152"/>
      <c r="C213" s="152"/>
      <c r="D213" s="152" t="s">
        <v>1240</v>
      </c>
      <c r="E213" s="152"/>
      <c r="F213" s="153">
        <v>63.7</v>
      </c>
      <c r="G213" s="154"/>
      <c r="H213" s="154"/>
    </row>
    <row r="214" spans="1:8" s="120" customFormat="1" ht="13.5" customHeight="1" x14ac:dyDescent="0.2">
      <c r="A214" s="151"/>
      <c r="B214" s="152"/>
      <c r="C214" s="152"/>
      <c r="D214" s="152" t="s">
        <v>1241</v>
      </c>
      <c r="E214" s="152"/>
      <c r="F214" s="153">
        <v>244.8</v>
      </c>
      <c r="G214" s="154"/>
      <c r="H214" s="154"/>
    </row>
    <row r="215" spans="1:8" s="120" customFormat="1" ht="13.5" customHeight="1" x14ac:dyDescent="0.2">
      <c r="A215" s="155"/>
      <c r="B215" s="156"/>
      <c r="C215" s="156"/>
      <c r="D215" s="156" t="s">
        <v>176</v>
      </c>
      <c r="E215" s="156"/>
      <c r="F215" s="157">
        <v>308.5</v>
      </c>
      <c r="G215" s="158"/>
      <c r="H215" s="158"/>
    </row>
    <row r="216" spans="1:8" s="120" customFormat="1" ht="24" customHeight="1" x14ac:dyDescent="0.2">
      <c r="A216" s="147">
        <v>110</v>
      </c>
      <c r="B216" s="148" t="s">
        <v>1236</v>
      </c>
      <c r="C216" s="148" t="s">
        <v>1242</v>
      </c>
      <c r="D216" s="148" t="s">
        <v>1243</v>
      </c>
      <c r="E216" s="148" t="s">
        <v>135</v>
      </c>
      <c r="F216" s="149">
        <v>202.7</v>
      </c>
      <c r="G216" s="367"/>
      <c r="H216" s="150">
        <f>G216*F216</f>
        <v>0</v>
      </c>
    </row>
    <row r="217" spans="1:8" s="120" customFormat="1" ht="13.5" customHeight="1" x14ac:dyDescent="0.2">
      <c r="A217" s="151"/>
      <c r="B217" s="152"/>
      <c r="C217" s="152"/>
      <c r="D217" s="152" t="s">
        <v>1244</v>
      </c>
      <c r="E217" s="152"/>
      <c r="F217" s="153">
        <v>20.3</v>
      </c>
      <c r="G217" s="154"/>
      <c r="H217" s="154"/>
    </row>
    <row r="218" spans="1:8" s="120" customFormat="1" ht="13.5" customHeight="1" x14ac:dyDescent="0.2">
      <c r="A218" s="151"/>
      <c r="B218" s="152"/>
      <c r="C218" s="152"/>
      <c r="D218" s="152" t="s">
        <v>1245</v>
      </c>
      <c r="E218" s="152"/>
      <c r="F218" s="153">
        <v>81.900000000000006</v>
      </c>
      <c r="G218" s="154"/>
      <c r="H218" s="154"/>
    </row>
    <row r="219" spans="1:8" s="120" customFormat="1" ht="13.5" customHeight="1" x14ac:dyDescent="0.2">
      <c r="A219" s="151"/>
      <c r="B219" s="152"/>
      <c r="C219" s="152"/>
      <c r="D219" s="152" t="s">
        <v>1246</v>
      </c>
      <c r="E219" s="152"/>
      <c r="F219" s="153">
        <v>39.1</v>
      </c>
      <c r="G219" s="154"/>
      <c r="H219" s="154"/>
    </row>
    <row r="220" spans="1:8" s="120" customFormat="1" ht="13.5" customHeight="1" x14ac:dyDescent="0.2">
      <c r="A220" s="151"/>
      <c r="B220" s="152"/>
      <c r="C220" s="152"/>
      <c r="D220" s="152" t="s">
        <v>1247</v>
      </c>
      <c r="E220" s="152"/>
      <c r="F220" s="153">
        <v>61.4</v>
      </c>
      <c r="G220" s="154"/>
      <c r="H220" s="154"/>
    </row>
    <row r="221" spans="1:8" s="120" customFormat="1" ht="13.5" customHeight="1" x14ac:dyDescent="0.2">
      <c r="A221" s="155"/>
      <c r="B221" s="156"/>
      <c r="C221" s="156"/>
      <c r="D221" s="156" t="s">
        <v>176</v>
      </c>
      <c r="E221" s="156"/>
      <c r="F221" s="157">
        <v>202.7</v>
      </c>
      <c r="G221" s="158"/>
      <c r="H221" s="158"/>
    </row>
    <row r="222" spans="1:8" s="120" customFormat="1" ht="13.5" customHeight="1" x14ac:dyDescent="0.2">
      <c r="A222" s="159">
        <v>111</v>
      </c>
      <c r="B222" s="160" t="s">
        <v>1248</v>
      </c>
      <c r="C222" s="160" t="s">
        <v>1249</v>
      </c>
      <c r="D222" s="160" t="s">
        <v>1250</v>
      </c>
      <c r="E222" s="160" t="s">
        <v>135</v>
      </c>
      <c r="F222" s="161">
        <v>222.97</v>
      </c>
      <c r="G222" s="368"/>
      <c r="H222" s="150">
        <f>G222*F222</f>
        <v>0</v>
      </c>
    </row>
    <row r="223" spans="1:8" s="120" customFormat="1" ht="13.5" customHeight="1" x14ac:dyDescent="0.2">
      <c r="A223" s="155"/>
      <c r="B223" s="156"/>
      <c r="C223" s="156"/>
      <c r="D223" s="156" t="s">
        <v>1251</v>
      </c>
      <c r="E223" s="156"/>
      <c r="F223" s="157">
        <v>222.97</v>
      </c>
      <c r="G223" s="158"/>
      <c r="H223" s="158"/>
    </row>
    <row r="224" spans="1:8" s="120" customFormat="1" ht="13.5" customHeight="1" x14ac:dyDescent="0.2">
      <c r="A224" s="159">
        <v>112</v>
      </c>
      <c r="B224" s="160" t="s">
        <v>1248</v>
      </c>
      <c r="C224" s="160" t="s">
        <v>1252</v>
      </c>
      <c r="D224" s="160" t="s">
        <v>1253</v>
      </c>
      <c r="E224" s="160" t="s">
        <v>315</v>
      </c>
      <c r="F224" s="161">
        <v>150.69999999999999</v>
      </c>
      <c r="G224" s="368"/>
      <c r="H224" s="150">
        <f>G224*F224</f>
        <v>0</v>
      </c>
    </row>
    <row r="225" spans="1:8" s="120" customFormat="1" ht="13.5" customHeight="1" x14ac:dyDescent="0.2">
      <c r="A225" s="155"/>
      <c r="B225" s="156"/>
      <c r="C225" s="156"/>
      <c r="D225" s="156" t="s">
        <v>1254</v>
      </c>
      <c r="E225" s="156"/>
      <c r="F225" s="157">
        <v>150.69999999999999</v>
      </c>
      <c r="G225" s="158"/>
      <c r="H225" s="158"/>
    </row>
    <row r="226" spans="1:8" s="120" customFormat="1" ht="24" customHeight="1" x14ac:dyDescent="0.2">
      <c r="A226" s="147">
        <v>113</v>
      </c>
      <c r="B226" s="148" t="s">
        <v>1236</v>
      </c>
      <c r="C226" s="148" t="s">
        <v>1403</v>
      </c>
      <c r="D226" s="148" t="s">
        <v>1404</v>
      </c>
      <c r="E226" s="148" t="s">
        <v>188</v>
      </c>
      <c r="F226" s="149">
        <v>5.234</v>
      </c>
      <c r="G226" s="367"/>
      <c r="H226" s="150">
        <f>G226*F226</f>
        <v>0</v>
      </c>
    </row>
    <row r="227" spans="1:8" s="120" customFormat="1" ht="28.5" customHeight="1" x14ac:dyDescent="0.2">
      <c r="A227" s="143"/>
      <c r="B227" s="144"/>
      <c r="C227" s="144" t="s">
        <v>1255</v>
      </c>
      <c r="D227" s="144" t="s">
        <v>1256</v>
      </c>
      <c r="E227" s="144"/>
      <c r="F227" s="145"/>
      <c r="G227" s="146"/>
      <c r="H227" s="146"/>
    </row>
    <row r="228" spans="1:8" s="120" customFormat="1" ht="13.5" customHeight="1" x14ac:dyDescent="0.2">
      <c r="A228" s="147">
        <v>114</v>
      </c>
      <c r="B228" s="148" t="s">
        <v>1255</v>
      </c>
      <c r="C228" s="148" t="s">
        <v>1257</v>
      </c>
      <c r="D228" s="148" t="s">
        <v>1258</v>
      </c>
      <c r="E228" s="148" t="s">
        <v>135</v>
      </c>
      <c r="F228" s="149">
        <v>121</v>
      </c>
      <c r="G228" s="367"/>
      <c r="H228" s="150">
        <f>G228*F228</f>
        <v>0</v>
      </c>
    </row>
    <row r="229" spans="1:8" s="120" customFormat="1" ht="13.5" customHeight="1" x14ac:dyDescent="0.2">
      <c r="A229" s="151"/>
      <c r="B229" s="152"/>
      <c r="C229" s="152"/>
      <c r="D229" s="152" t="s">
        <v>1259</v>
      </c>
      <c r="E229" s="152"/>
      <c r="F229" s="153">
        <v>2.8</v>
      </c>
      <c r="G229" s="154"/>
      <c r="H229" s="154"/>
    </row>
    <row r="230" spans="1:8" s="120" customFormat="1" ht="13.5" customHeight="1" x14ac:dyDescent="0.2">
      <c r="A230" s="151"/>
      <c r="B230" s="152"/>
      <c r="C230" s="152"/>
      <c r="D230" s="152" t="s">
        <v>1260</v>
      </c>
      <c r="E230" s="152"/>
      <c r="F230" s="153">
        <v>38.6</v>
      </c>
      <c r="G230" s="154"/>
      <c r="H230" s="154"/>
    </row>
    <row r="231" spans="1:8" s="120" customFormat="1" ht="13.5" customHeight="1" x14ac:dyDescent="0.2">
      <c r="A231" s="151"/>
      <c r="B231" s="152"/>
      <c r="C231" s="152"/>
      <c r="D231" s="152" t="s">
        <v>1261</v>
      </c>
      <c r="E231" s="152"/>
      <c r="F231" s="153">
        <v>79.599999999999994</v>
      </c>
      <c r="G231" s="154"/>
      <c r="H231" s="154"/>
    </row>
    <row r="232" spans="1:8" s="120" customFormat="1" ht="13.5" customHeight="1" x14ac:dyDescent="0.2">
      <c r="A232" s="155"/>
      <c r="B232" s="156"/>
      <c r="C232" s="156"/>
      <c r="D232" s="156" t="s">
        <v>176</v>
      </c>
      <c r="E232" s="156"/>
      <c r="F232" s="157">
        <v>121</v>
      </c>
      <c r="G232" s="158"/>
      <c r="H232" s="158"/>
    </row>
    <row r="233" spans="1:8" s="120" customFormat="1" ht="24" customHeight="1" x14ac:dyDescent="0.2">
      <c r="A233" s="147">
        <v>115</v>
      </c>
      <c r="B233" s="148" t="s">
        <v>1255</v>
      </c>
      <c r="C233" s="148" t="s">
        <v>1262</v>
      </c>
      <c r="D233" s="148" t="s">
        <v>1263</v>
      </c>
      <c r="E233" s="148" t="s">
        <v>135</v>
      </c>
      <c r="F233" s="149">
        <v>121</v>
      </c>
      <c r="G233" s="367"/>
      <c r="H233" s="150">
        <f t="shared" ref="H233:H235" si="18">G233*F233</f>
        <v>0</v>
      </c>
    </row>
    <row r="234" spans="1:8" s="120" customFormat="1" ht="24" customHeight="1" x14ac:dyDescent="0.2">
      <c r="A234" s="147">
        <v>116</v>
      </c>
      <c r="B234" s="148" t="s">
        <v>1255</v>
      </c>
      <c r="C234" s="148" t="s">
        <v>1264</v>
      </c>
      <c r="D234" s="148" t="s">
        <v>1265</v>
      </c>
      <c r="E234" s="148" t="s">
        <v>135</v>
      </c>
      <c r="F234" s="149">
        <v>121</v>
      </c>
      <c r="G234" s="367"/>
      <c r="H234" s="150">
        <f t="shared" si="18"/>
        <v>0</v>
      </c>
    </row>
    <row r="235" spans="1:8" s="120" customFormat="1" ht="24" customHeight="1" x14ac:dyDescent="0.2">
      <c r="A235" s="147">
        <v>117</v>
      </c>
      <c r="B235" s="148" t="s">
        <v>1255</v>
      </c>
      <c r="C235" s="148" t="s">
        <v>1266</v>
      </c>
      <c r="D235" s="148" t="s">
        <v>1267</v>
      </c>
      <c r="E235" s="148" t="s">
        <v>135</v>
      </c>
      <c r="F235" s="149">
        <v>244.8</v>
      </c>
      <c r="G235" s="367"/>
      <c r="H235" s="150">
        <f t="shared" si="18"/>
        <v>0</v>
      </c>
    </row>
    <row r="236" spans="1:8" s="120" customFormat="1" ht="13.5" customHeight="1" x14ac:dyDescent="0.2">
      <c r="A236" s="151"/>
      <c r="B236" s="152"/>
      <c r="C236" s="152"/>
      <c r="D236" s="152" t="s">
        <v>1241</v>
      </c>
      <c r="E236" s="152"/>
      <c r="F236" s="153">
        <v>244.8</v>
      </c>
      <c r="G236" s="154"/>
      <c r="H236" s="154"/>
    </row>
    <row r="237" spans="1:8" s="120" customFormat="1" ht="13.5" customHeight="1" x14ac:dyDescent="0.2">
      <c r="A237" s="147">
        <v>118</v>
      </c>
      <c r="B237" s="148" t="s">
        <v>1255</v>
      </c>
      <c r="C237" s="148" t="s">
        <v>1268</v>
      </c>
      <c r="D237" s="148" t="s">
        <v>1269</v>
      </c>
      <c r="E237" s="148" t="s">
        <v>135</v>
      </c>
      <c r="F237" s="149">
        <v>121</v>
      </c>
      <c r="G237" s="367"/>
      <c r="H237" s="150">
        <f t="shared" ref="H237:H238" si="19">G237*F237</f>
        <v>0</v>
      </c>
    </row>
    <row r="238" spans="1:8" s="120" customFormat="1" ht="34.5" customHeight="1" x14ac:dyDescent="0.2">
      <c r="A238" s="159">
        <v>119</v>
      </c>
      <c r="B238" s="160" t="s">
        <v>1270</v>
      </c>
      <c r="C238" s="160" t="s">
        <v>1271</v>
      </c>
      <c r="D238" s="160" t="s">
        <v>1272</v>
      </c>
      <c r="E238" s="160" t="s">
        <v>135</v>
      </c>
      <c r="F238" s="161">
        <v>133.1</v>
      </c>
      <c r="G238" s="368"/>
      <c r="H238" s="150">
        <f t="shared" si="19"/>
        <v>0</v>
      </c>
    </row>
    <row r="239" spans="1:8" s="120" customFormat="1" ht="13.5" customHeight="1" x14ac:dyDescent="0.2">
      <c r="A239" s="155"/>
      <c r="B239" s="156"/>
      <c r="C239" s="156"/>
      <c r="D239" s="156" t="s">
        <v>1273</v>
      </c>
      <c r="E239" s="156"/>
      <c r="F239" s="157">
        <v>133.1</v>
      </c>
      <c r="G239" s="158"/>
      <c r="H239" s="158"/>
    </row>
    <row r="240" spans="1:8" s="120" customFormat="1" ht="13.5" customHeight="1" x14ac:dyDescent="0.2">
      <c r="A240" s="147">
        <v>120</v>
      </c>
      <c r="B240" s="148" t="s">
        <v>1255</v>
      </c>
      <c r="C240" s="148" t="s">
        <v>1274</v>
      </c>
      <c r="D240" s="148" t="s">
        <v>1275</v>
      </c>
      <c r="E240" s="148" t="s">
        <v>0</v>
      </c>
      <c r="F240" s="149">
        <v>8</v>
      </c>
      <c r="G240" s="367"/>
      <c r="H240" s="150">
        <f t="shared" ref="H240:H241" si="20">G240*F240</f>
        <v>0</v>
      </c>
    </row>
    <row r="241" spans="1:8" s="120" customFormat="1" ht="13.5" customHeight="1" x14ac:dyDescent="0.2">
      <c r="A241" s="159">
        <v>121</v>
      </c>
      <c r="B241" s="160" t="s">
        <v>1276</v>
      </c>
      <c r="C241" s="160" t="s">
        <v>1277</v>
      </c>
      <c r="D241" s="160" t="s">
        <v>1278</v>
      </c>
      <c r="E241" s="160" t="s">
        <v>0</v>
      </c>
      <c r="F241" s="161">
        <v>8.16</v>
      </c>
      <c r="G241" s="368"/>
      <c r="H241" s="150">
        <f t="shared" si="20"/>
        <v>0</v>
      </c>
    </row>
    <row r="242" spans="1:8" s="120" customFormat="1" ht="13.5" customHeight="1" x14ac:dyDescent="0.2">
      <c r="A242" s="155"/>
      <c r="B242" s="156"/>
      <c r="C242" s="156"/>
      <c r="D242" s="156" t="s">
        <v>1279</v>
      </c>
      <c r="E242" s="156"/>
      <c r="F242" s="157">
        <v>8.16</v>
      </c>
      <c r="G242" s="158"/>
      <c r="H242" s="158"/>
    </row>
    <row r="243" spans="1:8" s="120" customFormat="1" ht="24" customHeight="1" x14ac:dyDescent="0.2">
      <c r="A243" s="147">
        <v>122</v>
      </c>
      <c r="B243" s="148" t="s">
        <v>1255</v>
      </c>
      <c r="C243" s="148" t="s">
        <v>1405</v>
      </c>
      <c r="D243" s="148" t="s">
        <v>1406</v>
      </c>
      <c r="E243" s="148" t="s">
        <v>188</v>
      </c>
      <c r="F243" s="149">
        <v>1.2709999999999999</v>
      </c>
      <c r="G243" s="367"/>
      <c r="H243" s="150">
        <f>G243*F243</f>
        <v>0</v>
      </c>
    </row>
    <row r="244" spans="1:8" s="120" customFormat="1" ht="28.5" customHeight="1" x14ac:dyDescent="0.2">
      <c r="A244" s="143"/>
      <c r="B244" s="144"/>
      <c r="C244" s="144" t="s">
        <v>489</v>
      </c>
      <c r="D244" s="144" t="s">
        <v>490</v>
      </c>
      <c r="E244" s="144"/>
      <c r="F244" s="145"/>
      <c r="G244" s="146"/>
      <c r="H244" s="146"/>
    </row>
    <row r="245" spans="1:8" s="120" customFormat="1" ht="13.5" customHeight="1" x14ac:dyDescent="0.2">
      <c r="A245" s="147">
        <v>123</v>
      </c>
      <c r="B245" s="148" t="s">
        <v>489</v>
      </c>
      <c r="C245" s="148" t="s">
        <v>1280</v>
      </c>
      <c r="D245" s="148" t="s">
        <v>1281</v>
      </c>
      <c r="E245" s="148" t="s">
        <v>135</v>
      </c>
      <c r="F245" s="149">
        <v>276.3</v>
      </c>
      <c r="G245" s="367"/>
      <c r="H245" s="150">
        <f>G245*F245</f>
        <v>0</v>
      </c>
    </row>
    <row r="246" spans="1:8" s="120" customFormat="1" ht="13.5" customHeight="1" x14ac:dyDescent="0.2">
      <c r="A246" s="151"/>
      <c r="B246" s="152"/>
      <c r="C246" s="152"/>
      <c r="D246" s="152" t="s">
        <v>1282</v>
      </c>
      <c r="E246" s="152"/>
      <c r="F246" s="153">
        <v>58.9</v>
      </c>
      <c r="G246" s="154"/>
      <c r="H246" s="154"/>
    </row>
    <row r="247" spans="1:8" s="120" customFormat="1" ht="13.5" customHeight="1" x14ac:dyDescent="0.2">
      <c r="A247" s="151"/>
      <c r="B247" s="152"/>
      <c r="C247" s="152"/>
      <c r="D247" s="152" t="s">
        <v>1283</v>
      </c>
      <c r="E247" s="152"/>
      <c r="F247" s="153">
        <v>39.1</v>
      </c>
      <c r="G247" s="154"/>
      <c r="H247" s="154"/>
    </row>
    <row r="248" spans="1:8" s="120" customFormat="1" ht="13.5" customHeight="1" x14ac:dyDescent="0.2">
      <c r="A248" s="151"/>
      <c r="B248" s="152"/>
      <c r="C248" s="152"/>
      <c r="D248" s="152" t="s">
        <v>1284</v>
      </c>
      <c r="E248" s="152"/>
      <c r="F248" s="153">
        <v>98.7</v>
      </c>
      <c r="G248" s="154"/>
      <c r="H248" s="154"/>
    </row>
    <row r="249" spans="1:8" s="120" customFormat="1" ht="13.5" customHeight="1" x14ac:dyDescent="0.2">
      <c r="A249" s="151"/>
      <c r="B249" s="152"/>
      <c r="C249" s="152"/>
      <c r="D249" s="152" t="s">
        <v>1261</v>
      </c>
      <c r="E249" s="152"/>
      <c r="F249" s="153">
        <v>79.599999999999994</v>
      </c>
      <c r="G249" s="154"/>
      <c r="H249" s="154"/>
    </row>
    <row r="250" spans="1:8" s="120" customFormat="1" ht="13.5" customHeight="1" x14ac:dyDescent="0.2">
      <c r="A250" s="155"/>
      <c r="B250" s="156"/>
      <c r="C250" s="156"/>
      <c r="D250" s="156" t="s">
        <v>176</v>
      </c>
      <c r="E250" s="156"/>
      <c r="F250" s="157">
        <v>276.3</v>
      </c>
      <c r="G250" s="158"/>
      <c r="H250" s="158"/>
    </row>
    <row r="251" spans="1:8" s="120" customFormat="1" ht="24" customHeight="1" x14ac:dyDescent="0.2">
      <c r="A251" s="147">
        <v>124</v>
      </c>
      <c r="B251" s="148" t="s">
        <v>489</v>
      </c>
      <c r="C251" s="148" t="s">
        <v>494</v>
      </c>
      <c r="D251" s="148" t="s">
        <v>495</v>
      </c>
      <c r="E251" s="148" t="s">
        <v>135</v>
      </c>
      <c r="F251" s="149">
        <v>276.3</v>
      </c>
      <c r="G251" s="367"/>
      <c r="H251" s="150">
        <f t="shared" ref="H251:H256" si="21">G251*F251</f>
        <v>0</v>
      </c>
    </row>
    <row r="252" spans="1:8" s="120" customFormat="1" ht="24" customHeight="1" x14ac:dyDescent="0.2">
      <c r="A252" s="147">
        <v>125</v>
      </c>
      <c r="B252" s="148" t="s">
        <v>489</v>
      </c>
      <c r="C252" s="148" t="s">
        <v>1285</v>
      </c>
      <c r="D252" s="148" t="s">
        <v>1286</v>
      </c>
      <c r="E252" s="148" t="s">
        <v>135</v>
      </c>
      <c r="F252" s="149">
        <v>276.3</v>
      </c>
      <c r="G252" s="367"/>
      <c r="H252" s="150">
        <f t="shared" si="21"/>
        <v>0</v>
      </c>
    </row>
    <row r="253" spans="1:8" s="120" customFormat="1" ht="13.5" customHeight="1" x14ac:dyDescent="0.2">
      <c r="A253" s="147">
        <v>126</v>
      </c>
      <c r="B253" s="148" t="s">
        <v>489</v>
      </c>
      <c r="C253" s="148" t="s">
        <v>1287</v>
      </c>
      <c r="D253" s="148" t="s">
        <v>1288</v>
      </c>
      <c r="E253" s="148" t="s">
        <v>135</v>
      </c>
      <c r="F253" s="149">
        <v>276.3</v>
      </c>
      <c r="G253" s="367"/>
      <c r="H253" s="150">
        <f t="shared" si="21"/>
        <v>0</v>
      </c>
    </row>
    <row r="254" spans="1:8" s="120" customFormat="1" ht="24" customHeight="1" x14ac:dyDescent="0.2">
      <c r="A254" s="147">
        <v>127</v>
      </c>
      <c r="B254" s="148" t="s">
        <v>489</v>
      </c>
      <c r="C254" s="148" t="s">
        <v>1289</v>
      </c>
      <c r="D254" s="148" t="s">
        <v>1290</v>
      </c>
      <c r="E254" s="148" t="s">
        <v>188</v>
      </c>
      <c r="F254" s="149">
        <v>4.1139999999999999</v>
      </c>
      <c r="G254" s="367"/>
      <c r="H254" s="150">
        <f t="shared" si="21"/>
        <v>0</v>
      </c>
    </row>
    <row r="255" spans="1:8" s="120" customFormat="1" ht="24" customHeight="1" x14ac:dyDescent="0.2">
      <c r="A255" s="147">
        <v>128</v>
      </c>
      <c r="B255" s="148" t="s">
        <v>489</v>
      </c>
      <c r="C255" s="148" t="s">
        <v>1291</v>
      </c>
      <c r="D255" s="148" t="s">
        <v>1292</v>
      </c>
      <c r="E255" s="148" t="s">
        <v>188</v>
      </c>
      <c r="F255" s="149">
        <v>4.1139999999999999</v>
      </c>
      <c r="G255" s="367"/>
      <c r="H255" s="150">
        <f t="shared" si="21"/>
        <v>0</v>
      </c>
    </row>
    <row r="256" spans="1:8" s="120" customFormat="1" ht="24" customHeight="1" x14ac:dyDescent="0.2">
      <c r="A256" s="147">
        <v>129</v>
      </c>
      <c r="B256" s="148" t="s">
        <v>489</v>
      </c>
      <c r="C256" s="148" t="s">
        <v>1293</v>
      </c>
      <c r="D256" s="148" t="s">
        <v>1294</v>
      </c>
      <c r="E256" s="148" t="s">
        <v>543</v>
      </c>
      <c r="F256" s="149">
        <v>5272.9089999999997</v>
      </c>
      <c r="G256" s="367"/>
      <c r="H256" s="150">
        <f t="shared" si="21"/>
        <v>0</v>
      </c>
    </row>
    <row r="257" spans="1:8" s="120" customFormat="1" ht="28.5" customHeight="1" x14ac:dyDescent="0.2">
      <c r="A257" s="143"/>
      <c r="B257" s="144"/>
      <c r="C257" s="144" t="s">
        <v>1295</v>
      </c>
      <c r="D257" s="144" t="s">
        <v>1296</v>
      </c>
      <c r="E257" s="144"/>
      <c r="F257" s="145"/>
      <c r="G257" s="146"/>
      <c r="H257" s="146"/>
    </row>
    <row r="258" spans="1:8" s="120" customFormat="1" ht="24" customHeight="1" x14ac:dyDescent="0.2">
      <c r="A258" s="147">
        <v>130</v>
      </c>
      <c r="B258" s="148" t="s">
        <v>1295</v>
      </c>
      <c r="C258" s="148" t="s">
        <v>1297</v>
      </c>
      <c r="D258" s="148" t="s">
        <v>1298</v>
      </c>
      <c r="E258" s="148" t="s">
        <v>135</v>
      </c>
      <c r="F258" s="149">
        <v>115.083</v>
      </c>
      <c r="G258" s="367"/>
      <c r="H258" s="150">
        <f>G258*F258</f>
        <v>0</v>
      </c>
    </row>
    <row r="259" spans="1:8" s="120" customFormat="1" ht="13.5" customHeight="1" x14ac:dyDescent="0.2">
      <c r="A259" s="151"/>
      <c r="B259" s="152"/>
      <c r="C259" s="152"/>
      <c r="D259" s="152" t="s">
        <v>1299</v>
      </c>
      <c r="E259" s="152"/>
      <c r="F259" s="153">
        <v>4.2</v>
      </c>
      <c r="G259" s="154"/>
      <c r="H259" s="154"/>
    </row>
    <row r="260" spans="1:8" s="120" customFormat="1" ht="13.5" customHeight="1" x14ac:dyDescent="0.2">
      <c r="A260" s="151"/>
      <c r="B260" s="152"/>
      <c r="C260" s="152"/>
      <c r="D260" s="152" t="s">
        <v>1300</v>
      </c>
      <c r="E260" s="152"/>
      <c r="F260" s="153">
        <v>4.2</v>
      </c>
      <c r="G260" s="154"/>
      <c r="H260" s="154"/>
    </row>
    <row r="261" spans="1:8" s="120" customFormat="1" ht="13.5" customHeight="1" x14ac:dyDescent="0.2">
      <c r="A261" s="151"/>
      <c r="B261" s="152"/>
      <c r="C261" s="152"/>
      <c r="D261" s="152" t="s">
        <v>1301</v>
      </c>
      <c r="E261" s="152"/>
      <c r="F261" s="153">
        <v>4.2</v>
      </c>
      <c r="G261" s="154"/>
      <c r="H261" s="154"/>
    </row>
    <row r="262" spans="1:8" s="120" customFormat="1" ht="13.5" customHeight="1" x14ac:dyDescent="0.2">
      <c r="A262" s="151"/>
      <c r="B262" s="152"/>
      <c r="C262" s="152"/>
      <c r="D262" s="152" t="s">
        <v>1302</v>
      </c>
      <c r="E262" s="152"/>
      <c r="F262" s="153">
        <v>24.76</v>
      </c>
      <c r="G262" s="154"/>
      <c r="H262" s="154"/>
    </row>
    <row r="263" spans="1:8" s="120" customFormat="1" ht="13.5" customHeight="1" x14ac:dyDescent="0.2">
      <c r="A263" s="151"/>
      <c r="B263" s="152"/>
      <c r="C263" s="152"/>
      <c r="D263" s="152" t="s">
        <v>1303</v>
      </c>
      <c r="E263" s="152"/>
      <c r="F263" s="153">
        <v>4.2</v>
      </c>
      <c r="G263" s="154"/>
      <c r="H263" s="154"/>
    </row>
    <row r="264" spans="1:8" s="120" customFormat="1" ht="13.5" customHeight="1" x14ac:dyDescent="0.2">
      <c r="A264" s="151"/>
      <c r="B264" s="152"/>
      <c r="C264" s="152"/>
      <c r="D264" s="152" t="s">
        <v>1304</v>
      </c>
      <c r="E264" s="152"/>
      <c r="F264" s="153">
        <v>4.2</v>
      </c>
      <c r="G264" s="154"/>
      <c r="H264" s="154"/>
    </row>
    <row r="265" spans="1:8" s="120" customFormat="1" ht="13.5" customHeight="1" x14ac:dyDescent="0.2">
      <c r="A265" s="151"/>
      <c r="B265" s="152"/>
      <c r="C265" s="152"/>
      <c r="D265" s="152" t="s">
        <v>1305</v>
      </c>
      <c r="E265" s="152"/>
      <c r="F265" s="153">
        <v>4.2</v>
      </c>
      <c r="G265" s="154"/>
      <c r="H265" s="154"/>
    </row>
    <row r="266" spans="1:8" s="120" customFormat="1" ht="24" customHeight="1" x14ac:dyDescent="0.2">
      <c r="A266" s="151"/>
      <c r="B266" s="152"/>
      <c r="C266" s="152"/>
      <c r="D266" s="152" t="s">
        <v>1306</v>
      </c>
      <c r="E266" s="152"/>
      <c r="F266" s="153">
        <v>65.123000000000005</v>
      </c>
      <c r="G266" s="154"/>
      <c r="H266" s="154"/>
    </row>
    <row r="267" spans="1:8" s="120" customFormat="1" ht="13.5" customHeight="1" x14ac:dyDescent="0.2">
      <c r="A267" s="155"/>
      <c r="B267" s="156"/>
      <c r="C267" s="156"/>
      <c r="D267" s="156" t="s">
        <v>176</v>
      </c>
      <c r="E267" s="156"/>
      <c r="F267" s="157">
        <v>115.083</v>
      </c>
      <c r="G267" s="158"/>
      <c r="H267" s="158"/>
    </row>
    <row r="268" spans="1:8" s="120" customFormat="1" ht="13.5" customHeight="1" x14ac:dyDescent="0.2">
      <c r="A268" s="159">
        <v>131</v>
      </c>
      <c r="B268" s="160" t="s">
        <v>1248</v>
      </c>
      <c r="C268" s="160" t="s">
        <v>1307</v>
      </c>
      <c r="D268" s="160" t="s">
        <v>1308</v>
      </c>
      <c r="E268" s="160" t="s">
        <v>135</v>
      </c>
      <c r="F268" s="161">
        <v>126.59099999999999</v>
      </c>
      <c r="G268" s="368"/>
      <c r="H268" s="150">
        <f>G268*F268</f>
        <v>0</v>
      </c>
    </row>
    <row r="269" spans="1:8" s="120" customFormat="1" ht="13.5" customHeight="1" x14ac:dyDescent="0.2">
      <c r="A269" s="155"/>
      <c r="B269" s="156"/>
      <c r="C269" s="156"/>
      <c r="D269" s="156" t="s">
        <v>1309</v>
      </c>
      <c r="E269" s="156"/>
      <c r="F269" s="157">
        <v>126.59099999999999</v>
      </c>
      <c r="G269" s="158"/>
      <c r="H269" s="158"/>
    </row>
    <row r="270" spans="1:8" s="120" customFormat="1" ht="28.5" customHeight="1" x14ac:dyDescent="0.2">
      <c r="A270" s="143"/>
      <c r="B270" s="144"/>
      <c r="C270" s="144" t="s">
        <v>1310</v>
      </c>
      <c r="D270" s="144" t="s">
        <v>1311</v>
      </c>
      <c r="E270" s="144"/>
      <c r="F270" s="145"/>
      <c r="G270" s="146"/>
      <c r="H270" s="146"/>
    </row>
    <row r="271" spans="1:8" s="120" customFormat="1" ht="24" customHeight="1" x14ac:dyDescent="0.2">
      <c r="A271" s="147">
        <v>132</v>
      </c>
      <c r="B271" s="148" t="s">
        <v>1310</v>
      </c>
      <c r="C271" s="148" t="s">
        <v>1312</v>
      </c>
      <c r="D271" s="148" t="s">
        <v>1313</v>
      </c>
      <c r="E271" s="148" t="s">
        <v>135</v>
      </c>
      <c r="F271" s="149">
        <v>363.78</v>
      </c>
      <c r="G271" s="367"/>
      <c r="H271" s="150">
        <f>G271*F271</f>
        <v>0</v>
      </c>
    </row>
    <row r="272" spans="1:8" s="120" customFormat="1" ht="13.5" customHeight="1" x14ac:dyDescent="0.2">
      <c r="A272" s="151"/>
      <c r="B272" s="152"/>
      <c r="C272" s="152"/>
      <c r="D272" s="152" t="s">
        <v>1314</v>
      </c>
      <c r="E272" s="152"/>
      <c r="F272" s="153">
        <v>45.6</v>
      </c>
      <c r="G272" s="154"/>
      <c r="H272" s="154"/>
    </row>
    <row r="273" spans="1:8" s="120" customFormat="1" ht="13.5" customHeight="1" x14ac:dyDescent="0.2">
      <c r="A273" s="151"/>
      <c r="B273" s="152"/>
      <c r="C273" s="152"/>
      <c r="D273" s="152" t="s">
        <v>1315</v>
      </c>
      <c r="E273" s="152"/>
      <c r="F273" s="153">
        <v>22.8</v>
      </c>
      <c r="G273" s="154"/>
      <c r="H273" s="154"/>
    </row>
    <row r="274" spans="1:8" s="120" customFormat="1" ht="13.5" customHeight="1" x14ac:dyDescent="0.2">
      <c r="A274" s="151"/>
      <c r="B274" s="152"/>
      <c r="C274" s="152"/>
      <c r="D274" s="152" t="s">
        <v>1316</v>
      </c>
      <c r="E274" s="152"/>
      <c r="F274" s="153">
        <v>25.2</v>
      </c>
      <c r="G274" s="154"/>
      <c r="H274" s="154"/>
    </row>
    <row r="275" spans="1:8" s="120" customFormat="1" ht="13.5" customHeight="1" x14ac:dyDescent="0.2">
      <c r="A275" s="151"/>
      <c r="B275" s="152"/>
      <c r="C275" s="152"/>
      <c r="D275" s="152" t="s">
        <v>1317</v>
      </c>
      <c r="E275" s="152"/>
      <c r="F275" s="153">
        <v>40.200000000000003</v>
      </c>
      <c r="G275" s="154"/>
      <c r="H275" s="154"/>
    </row>
    <row r="276" spans="1:8" s="120" customFormat="1" ht="34.5" customHeight="1" x14ac:dyDescent="0.2">
      <c r="A276" s="151"/>
      <c r="B276" s="152"/>
      <c r="C276" s="152"/>
      <c r="D276" s="152" t="s">
        <v>1318</v>
      </c>
      <c r="E276" s="152"/>
      <c r="F276" s="153">
        <v>54.18</v>
      </c>
      <c r="G276" s="154"/>
      <c r="H276" s="154"/>
    </row>
    <row r="277" spans="1:8" s="120" customFormat="1" ht="13.5" customHeight="1" x14ac:dyDescent="0.2">
      <c r="A277" s="151"/>
      <c r="B277" s="152"/>
      <c r="C277" s="152"/>
      <c r="D277" s="152" t="s">
        <v>1319</v>
      </c>
      <c r="E277" s="152"/>
      <c r="F277" s="153">
        <v>25.8</v>
      </c>
      <c r="G277" s="154"/>
      <c r="H277" s="154"/>
    </row>
    <row r="278" spans="1:8" s="120" customFormat="1" ht="13.5" customHeight="1" x14ac:dyDescent="0.2">
      <c r="A278" s="151"/>
      <c r="B278" s="152"/>
      <c r="C278" s="152"/>
      <c r="D278" s="152" t="s">
        <v>1320</v>
      </c>
      <c r="E278" s="152"/>
      <c r="F278" s="153">
        <v>45.6</v>
      </c>
      <c r="G278" s="154"/>
      <c r="H278" s="154"/>
    </row>
    <row r="279" spans="1:8" s="120" customFormat="1" ht="13.5" customHeight="1" x14ac:dyDescent="0.2">
      <c r="A279" s="151"/>
      <c r="B279" s="152"/>
      <c r="C279" s="152"/>
      <c r="D279" s="152" t="s">
        <v>1321</v>
      </c>
      <c r="E279" s="152"/>
      <c r="F279" s="153">
        <v>58.8</v>
      </c>
      <c r="G279" s="154"/>
      <c r="H279" s="154"/>
    </row>
    <row r="280" spans="1:8" s="120" customFormat="1" ht="24" customHeight="1" x14ac:dyDescent="0.2">
      <c r="A280" s="151"/>
      <c r="B280" s="152"/>
      <c r="C280" s="152"/>
      <c r="D280" s="152" t="s">
        <v>1322</v>
      </c>
      <c r="E280" s="152"/>
      <c r="F280" s="153">
        <v>45.6</v>
      </c>
      <c r="G280" s="154"/>
      <c r="H280" s="154"/>
    </row>
    <row r="281" spans="1:8" s="120" customFormat="1" ht="13.5" customHeight="1" x14ac:dyDescent="0.2">
      <c r="A281" s="155"/>
      <c r="B281" s="156"/>
      <c r="C281" s="156"/>
      <c r="D281" s="156" t="s">
        <v>176</v>
      </c>
      <c r="E281" s="156"/>
      <c r="F281" s="157">
        <v>363.78</v>
      </c>
      <c r="G281" s="158"/>
      <c r="H281" s="158"/>
    </row>
    <row r="282" spans="1:8" s="120" customFormat="1" ht="24" customHeight="1" x14ac:dyDescent="0.2">
      <c r="A282" s="147">
        <v>133</v>
      </c>
      <c r="B282" s="148" t="s">
        <v>1310</v>
      </c>
      <c r="C282" s="148" t="s">
        <v>1323</v>
      </c>
      <c r="D282" s="148" t="s">
        <v>1324</v>
      </c>
      <c r="E282" s="148" t="s">
        <v>135</v>
      </c>
      <c r="F282" s="149">
        <v>360.2</v>
      </c>
      <c r="G282" s="367"/>
      <c r="H282" s="150">
        <f>G282*F282</f>
        <v>0</v>
      </c>
    </row>
    <row r="283" spans="1:8" s="120" customFormat="1" ht="13.5" customHeight="1" x14ac:dyDescent="0.2">
      <c r="A283" s="151"/>
      <c r="B283" s="152"/>
      <c r="C283" s="152"/>
      <c r="D283" s="152" t="s">
        <v>1325</v>
      </c>
      <c r="E283" s="152"/>
      <c r="F283" s="153">
        <v>360.2</v>
      </c>
      <c r="G283" s="154"/>
      <c r="H283" s="154"/>
    </row>
    <row r="284" spans="1:8" s="120" customFormat="1" ht="24" customHeight="1" x14ac:dyDescent="0.2">
      <c r="A284" s="147">
        <v>134</v>
      </c>
      <c r="B284" s="148" t="s">
        <v>1310</v>
      </c>
      <c r="C284" s="148" t="s">
        <v>1326</v>
      </c>
      <c r="D284" s="148" t="s">
        <v>1327</v>
      </c>
      <c r="E284" s="148" t="s">
        <v>135</v>
      </c>
      <c r="F284" s="149">
        <v>363.78</v>
      </c>
      <c r="G284" s="367"/>
      <c r="H284" s="150">
        <f t="shared" ref="H284:H289" si="22">G284*F284</f>
        <v>0</v>
      </c>
    </row>
    <row r="285" spans="1:8" s="120" customFormat="1" ht="24" customHeight="1" x14ac:dyDescent="0.2">
      <c r="A285" s="147">
        <v>135</v>
      </c>
      <c r="B285" s="148" t="s">
        <v>1310</v>
      </c>
      <c r="C285" s="148" t="s">
        <v>1328</v>
      </c>
      <c r="D285" s="148" t="s">
        <v>1329</v>
      </c>
      <c r="E285" s="148" t="s">
        <v>135</v>
      </c>
      <c r="F285" s="149">
        <v>29</v>
      </c>
      <c r="G285" s="367"/>
      <c r="H285" s="150">
        <f t="shared" si="22"/>
        <v>0</v>
      </c>
    </row>
    <row r="286" spans="1:8" s="120" customFormat="1" ht="13.5" customHeight="1" x14ac:dyDescent="0.2">
      <c r="A286" s="159">
        <v>136</v>
      </c>
      <c r="B286" s="160" t="s">
        <v>1330</v>
      </c>
      <c r="C286" s="160" t="s">
        <v>1331</v>
      </c>
      <c r="D286" s="160" t="s">
        <v>1332</v>
      </c>
      <c r="E286" s="160" t="s">
        <v>315</v>
      </c>
      <c r="F286" s="161">
        <v>6</v>
      </c>
      <c r="G286" s="368"/>
      <c r="H286" s="150">
        <f t="shared" si="22"/>
        <v>0</v>
      </c>
    </row>
    <row r="287" spans="1:8" s="120" customFormat="1" ht="24" customHeight="1" x14ac:dyDescent="0.2">
      <c r="A287" s="147">
        <v>137</v>
      </c>
      <c r="B287" s="148" t="s">
        <v>1310</v>
      </c>
      <c r="C287" s="148" t="s">
        <v>1333</v>
      </c>
      <c r="D287" s="148" t="s">
        <v>1334</v>
      </c>
      <c r="E287" s="148" t="s">
        <v>471</v>
      </c>
      <c r="F287" s="149">
        <v>69</v>
      </c>
      <c r="G287" s="367"/>
      <c r="H287" s="150">
        <f t="shared" si="22"/>
        <v>0</v>
      </c>
    </row>
    <row r="288" spans="1:8" s="120" customFormat="1" ht="24" customHeight="1" x14ac:dyDescent="0.2">
      <c r="A288" s="147">
        <v>138</v>
      </c>
      <c r="B288" s="148" t="s">
        <v>1310</v>
      </c>
      <c r="C288" s="148" t="s">
        <v>1335</v>
      </c>
      <c r="D288" s="148" t="s">
        <v>1336</v>
      </c>
      <c r="E288" s="148" t="s">
        <v>315</v>
      </c>
      <c r="F288" s="149">
        <v>66</v>
      </c>
      <c r="G288" s="367"/>
      <c r="H288" s="150">
        <f t="shared" si="22"/>
        <v>0</v>
      </c>
    </row>
    <row r="289" spans="1:8" s="120" customFormat="1" ht="24" customHeight="1" x14ac:dyDescent="0.2">
      <c r="A289" s="147">
        <v>139</v>
      </c>
      <c r="B289" s="148" t="s">
        <v>1310</v>
      </c>
      <c r="C289" s="148" t="s">
        <v>1337</v>
      </c>
      <c r="D289" s="148" t="s">
        <v>1338</v>
      </c>
      <c r="E289" s="392" t="s">
        <v>0</v>
      </c>
      <c r="F289" s="149">
        <v>6</v>
      </c>
      <c r="G289" s="367"/>
      <c r="H289" s="150">
        <f t="shared" si="22"/>
        <v>0</v>
      </c>
    </row>
    <row r="290" spans="1:8" s="120" customFormat="1" ht="28.5" customHeight="1" x14ac:dyDescent="0.2">
      <c r="A290" s="143"/>
      <c r="B290" s="144"/>
      <c r="C290" s="144" t="s">
        <v>1339</v>
      </c>
      <c r="D290" s="144" t="s">
        <v>1340</v>
      </c>
      <c r="E290" s="144"/>
      <c r="F290" s="145"/>
      <c r="G290" s="146"/>
      <c r="H290" s="146"/>
    </row>
    <row r="291" spans="1:8" s="120" customFormat="1" ht="24" customHeight="1" x14ac:dyDescent="0.2">
      <c r="A291" s="147">
        <v>140</v>
      </c>
      <c r="B291" s="148" t="s">
        <v>1339</v>
      </c>
      <c r="C291" s="148" t="s">
        <v>1341</v>
      </c>
      <c r="D291" s="148" t="s">
        <v>1342</v>
      </c>
      <c r="E291" s="148" t="s">
        <v>135</v>
      </c>
      <c r="F291" s="391">
        <v>71.040000000000006</v>
      </c>
      <c r="G291" s="367"/>
      <c r="H291" s="150">
        <f>G291*F291</f>
        <v>0</v>
      </c>
    </row>
    <row r="292" spans="1:8" s="120" customFormat="1" ht="13.5" customHeight="1" x14ac:dyDescent="0.2">
      <c r="A292" s="151"/>
      <c r="B292" s="152"/>
      <c r="C292" s="152"/>
      <c r="D292" s="389" t="s">
        <v>1495</v>
      </c>
      <c r="E292" s="389"/>
      <c r="F292" s="390">
        <v>71.040000000000006</v>
      </c>
      <c r="G292" s="154"/>
      <c r="H292" s="154"/>
    </row>
    <row r="293" spans="1:8" s="120" customFormat="1" ht="13.5" customHeight="1" x14ac:dyDescent="0.2">
      <c r="A293" s="159">
        <v>141</v>
      </c>
      <c r="B293" s="160" t="s">
        <v>1202</v>
      </c>
      <c r="C293" s="160" t="s">
        <v>1343</v>
      </c>
      <c r="D293" s="387" t="s">
        <v>1496</v>
      </c>
      <c r="E293" s="387" t="s">
        <v>135</v>
      </c>
      <c r="F293" s="388">
        <v>71.040000000000006</v>
      </c>
      <c r="G293" s="368"/>
      <c r="H293" s="150">
        <f>G293*F293</f>
        <v>0</v>
      </c>
    </row>
    <row r="294" spans="1:8" s="120" customFormat="1" ht="30.75" customHeight="1" x14ac:dyDescent="0.25">
      <c r="A294" s="139"/>
      <c r="B294" s="140"/>
      <c r="C294" s="140" t="s">
        <v>911</v>
      </c>
      <c r="D294" s="140" t="s">
        <v>931</v>
      </c>
      <c r="E294" s="140"/>
      <c r="F294" s="141"/>
      <c r="G294" s="142"/>
      <c r="H294" s="142"/>
    </row>
    <row r="295" spans="1:8" s="120" customFormat="1" ht="13.5" customHeight="1" x14ac:dyDescent="0.2">
      <c r="A295" s="147">
        <v>142</v>
      </c>
      <c r="B295" s="148" t="s">
        <v>911</v>
      </c>
      <c r="C295" s="148" t="s">
        <v>932</v>
      </c>
      <c r="D295" s="148" t="s">
        <v>969</v>
      </c>
      <c r="E295" s="148" t="s">
        <v>821</v>
      </c>
      <c r="F295" s="149">
        <v>100</v>
      </c>
      <c r="G295" s="367"/>
      <c r="H295" s="150">
        <f t="shared" ref="H295:H304" si="23">G295*F295</f>
        <v>0</v>
      </c>
    </row>
    <row r="296" spans="1:8" s="120" customFormat="1" ht="13.5" customHeight="1" x14ac:dyDescent="0.2">
      <c r="A296" s="147">
        <v>143</v>
      </c>
      <c r="B296" s="148" t="s">
        <v>911</v>
      </c>
      <c r="C296" s="148" t="s">
        <v>933</v>
      </c>
      <c r="D296" s="148" t="s">
        <v>970</v>
      </c>
      <c r="E296" s="148" t="s">
        <v>821</v>
      </c>
      <c r="F296" s="149">
        <v>200</v>
      </c>
      <c r="G296" s="367"/>
      <c r="H296" s="150">
        <f t="shared" si="23"/>
        <v>0</v>
      </c>
    </row>
    <row r="297" spans="1:8" s="120" customFormat="1" ht="13.5" customHeight="1" x14ac:dyDescent="0.2">
      <c r="A297" s="147">
        <v>144</v>
      </c>
      <c r="B297" s="148" t="s">
        <v>911</v>
      </c>
      <c r="C297" s="148" t="s">
        <v>1407</v>
      </c>
      <c r="D297" s="148" t="s">
        <v>1408</v>
      </c>
      <c r="E297" s="148" t="s">
        <v>821</v>
      </c>
      <c r="F297" s="149">
        <v>150</v>
      </c>
      <c r="G297" s="367"/>
      <c r="H297" s="150">
        <f t="shared" si="23"/>
        <v>0</v>
      </c>
    </row>
    <row r="298" spans="1:8" s="120" customFormat="1" ht="13.5" customHeight="1" x14ac:dyDescent="0.2">
      <c r="A298" s="147">
        <v>145</v>
      </c>
      <c r="B298" s="148" t="s">
        <v>911</v>
      </c>
      <c r="C298" s="148" t="s">
        <v>1409</v>
      </c>
      <c r="D298" s="148" t="s">
        <v>1410</v>
      </c>
      <c r="E298" s="148" t="s">
        <v>821</v>
      </c>
      <c r="F298" s="149">
        <v>50</v>
      </c>
      <c r="G298" s="367"/>
      <c r="H298" s="150">
        <f t="shared" si="23"/>
        <v>0</v>
      </c>
    </row>
    <row r="299" spans="1:8" s="120" customFormat="1" ht="13.5" customHeight="1" x14ac:dyDescent="0.2">
      <c r="A299" s="147">
        <v>146</v>
      </c>
      <c r="B299" s="148" t="s">
        <v>911</v>
      </c>
      <c r="C299" s="148" t="s">
        <v>1411</v>
      </c>
      <c r="D299" s="148" t="s">
        <v>1412</v>
      </c>
      <c r="E299" s="148" t="s">
        <v>821</v>
      </c>
      <c r="F299" s="149">
        <v>100</v>
      </c>
      <c r="G299" s="367"/>
      <c r="H299" s="150">
        <f t="shared" si="23"/>
        <v>0</v>
      </c>
    </row>
    <row r="300" spans="1:8" s="120" customFormat="1" ht="13.5" customHeight="1" x14ac:dyDescent="0.2">
      <c r="A300" s="147">
        <v>147</v>
      </c>
      <c r="B300" s="148" t="s">
        <v>911</v>
      </c>
      <c r="C300" s="148" t="s">
        <v>1413</v>
      </c>
      <c r="D300" s="148" t="s">
        <v>1414</v>
      </c>
      <c r="E300" s="148" t="s">
        <v>821</v>
      </c>
      <c r="F300" s="149">
        <v>100</v>
      </c>
      <c r="G300" s="367"/>
      <c r="H300" s="150">
        <f t="shared" si="23"/>
        <v>0</v>
      </c>
    </row>
    <row r="301" spans="1:8" s="120" customFormat="1" ht="13.5" customHeight="1" x14ac:dyDescent="0.2">
      <c r="A301" s="147">
        <v>148</v>
      </c>
      <c r="B301" s="148" t="s">
        <v>911</v>
      </c>
      <c r="C301" s="148" t="s">
        <v>1415</v>
      </c>
      <c r="D301" s="148" t="s">
        <v>1416</v>
      </c>
      <c r="E301" s="148" t="s">
        <v>821</v>
      </c>
      <c r="F301" s="149">
        <v>30</v>
      </c>
      <c r="G301" s="367"/>
      <c r="H301" s="150">
        <f t="shared" si="23"/>
        <v>0</v>
      </c>
    </row>
    <row r="302" spans="1:8" s="120" customFormat="1" ht="13.5" customHeight="1" x14ac:dyDescent="0.2">
      <c r="A302" s="147">
        <v>149</v>
      </c>
      <c r="B302" s="148" t="s">
        <v>911</v>
      </c>
      <c r="C302" s="148" t="s">
        <v>1417</v>
      </c>
      <c r="D302" s="148" t="s">
        <v>1418</v>
      </c>
      <c r="E302" s="148" t="s">
        <v>821</v>
      </c>
      <c r="F302" s="149">
        <v>30</v>
      </c>
      <c r="G302" s="367"/>
      <c r="H302" s="150">
        <f t="shared" si="23"/>
        <v>0</v>
      </c>
    </row>
    <row r="303" spans="1:8" s="120" customFormat="1" ht="13.5" customHeight="1" x14ac:dyDescent="0.2">
      <c r="A303" s="147">
        <v>150</v>
      </c>
      <c r="B303" s="148" t="s">
        <v>911</v>
      </c>
      <c r="C303" s="148" t="s">
        <v>1419</v>
      </c>
      <c r="D303" s="148" t="s">
        <v>1420</v>
      </c>
      <c r="E303" s="148" t="s">
        <v>821</v>
      </c>
      <c r="F303" s="149">
        <v>30</v>
      </c>
      <c r="G303" s="367"/>
      <c r="H303" s="150">
        <f t="shared" si="23"/>
        <v>0</v>
      </c>
    </row>
    <row r="304" spans="1:8" s="120" customFormat="1" ht="13.5" customHeight="1" x14ac:dyDescent="0.2">
      <c r="A304" s="147">
        <v>151</v>
      </c>
      <c r="B304" s="148" t="s">
        <v>911</v>
      </c>
      <c r="C304" s="148" t="s">
        <v>989</v>
      </c>
      <c r="D304" s="148" t="s">
        <v>990</v>
      </c>
      <c r="E304" s="148" t="s">
        <v>821</v>
      </c>
      <c r="F304" s="149">
        <v>16</v>
      </c>
      <c r="G304" s="367"/>
      <c r="H304" s="150">
        <f t="shared" si="23"/>
        <v>0</v>
      </c>
    </row>
    <row r="305" spans="1:8" s="120" customFormat="1" ht="30.75" customHeight="1" x14ac:dyDescent="0.25">
      <c r="A305" s="139"/>
      <c r="B305" s="140"/>
      <c r="C305" s="140" t="s">
        <v>509</v>
      </c>
      <c r="D305" s="140" t="s">
        <v>510</v>
      </c>
      <c r="E305" s="140"/>
      <c r="F305" s="141"/>
      <c r="G305" s="142"/>
      <c r="H305" s="142"/>
    </row>
    <row r="306" spans="1:8" s="120" customFormat="1" ht="28.5" customHeight="1" x14ac:dyDescent="0.2">
      <c r="A306" s="143"/>
      <c r="B306" s="144"/>
      <c r="C306" s="144" t="s">
        <v>511</v>
      </c>
      <c r="D306" s="144" t="s">
        <v>512</v>
      </c>
      <c r="E306" s="144"/>
      <c r="F306" s="145"/>
      <c r="G306" s="146"/>
      <c r="H306" s="146"/>
    </row>
    <row r="307" spans="1:8" s="120" customFormat="1" ht="13.5" customHeight="1" x14ac:dyDescent="0.2">
      <c r="A307" s="147">
        <v>152</v>
      </c>
      <c r="B307" s="148" t="s">
        <v>513</v>
      </c>
      <c r="C307" s="148" t="s">
        <v>649</v>
      </c>
      <c r="D307" s="148" t="s">
        <v>512</v>
      </c>
      <c r="E307" s="148" t="s">
        <v>821</v>
      </c>
      <c r="F307" s="149">
        <v>50</v>
      </c>
      <c r="G307" s="367"/>
      <c r="H307" s="150">
        <f t="shared" ref="H307:H310" si="24">G307*F307</f>
        <v>0</v>
      </c>
    </row>
    <row r="308" spans="1:8" s="120" customFormat="1" ht="24" customHeight="1" x14ac:dyDescent="0.2">
      <c r="A308" s="147">
        <v>153</v>
      </c>
      <c r="B308" s="148" t="s">
        <v>513</v>
      </c>
      <c r="C308" s="148" t="s">
        <v>1421</v>
      </c>
      <c r="D308" s="148" t="s">
        <v>1422</v>
      </c>
      <c r="E308" s="148" t="s">
        <v>1423</v>
      </c>
      <c r="F308" s="149">
        <v>8</v>
      </c>
      <c r="G308" s="367"/>
      <c r="H308" s="150">
        <f t="shared" si="24"/>
        <v>0</v>
      </c>
    </row>
    <row r="309" spans="1:8" s="120" customFormat="1" ht="13.5" customHeight="1" x14ac:dyDescent="0.2">
      <c r="A309" s="147">
        <v>154</v>
      </c>
      <c r="B309" s="148" t="s">
        <v>513</v>
      </c>
      <c r="C309" s="148" t="s">
        <v>1424</v>
      </c>
      <c r="D309" s="148" t="s">
        <v>1425</v>
      </c>
      <c r="E309" s="148" t="s">
        <v>12</v>
      </c>
      <c r="F309" s="149">
        <v>19</v>
      </c>
      <c r="G309" s="367"/>
      <c r="H309" s="150">
        <f t="shared" si="24"/>
        <v>0</v>
      </c>
    </row>
    <row r="310" spans="1:8" s="120" customFormat="1" ht="13.5" customHeight="1" x14ac:dyDescent="0.2">
      <c r="A310" s="147">
        <v>155</v>
      </c>
      <c r="B310" s="148" t="s">
        <v>513</v>
      </c>
      <c r="C310" s="148" t="s">
        <v>1426</v>
      </c>
      <c r="D310" s="148" t="s">
        <v>1427</v>
      </c>
      <c r="E310" s="148" t="s">
        <v>471</v>
      </c>
      <c r="F310" s="149">
        <v>1</v>
      </c>
      <c r="G310" s="367"/>
      <c r="H310" s="150">
        <f t="shared" si="24"/>
        <v>0</v>
      </c>
    </row>
    <row r="311" spans="1:8" s="120" customFormat="1" ht="28.5" customHeight="1" x14ac:dyDescent="0.2">
      <c r="A311" s="143"/>
      <c r="B311" s="144"/>
      <c r="C311" s="144" t="s">
        <v>1428</v>
      </c>
      <c r="D311" s="144" t="s">
        <v>888</v>
      </c>
      <c r="E311" s="144"/>
      <c r="F311" s="145"/>
      <c r="G311" s="146"/>
      <c r="H311" s="146"/>
    </row>
    <row r="312" spans="1:8" s="120" customFormat="1" ht="13.5" customHeight="1" x14ac:dyDescent="0.2">
      <c r="A312" s="147">
        <v>156</v>
      </c>
      <c r="B312" s="148" t="s">
        <v>513</v>
      </c>
      <c r="C312" s="148" t="s">
        <v>1429</v>
      </c>
      <c r="D312" s="148" t="s">
        <v>888</v>
      </c>
      <c r="E312" s="148" t="s">
        <v>471</v>
      </c>
      <c r="F312" s="149">
        <v>1</v>
      </c>
      <c r="G312" s="367"/>
      <c r="H312" s="150">
        <f>G312*F312</f>
        <v>0</v>
      </c>
    </row>
    <row r="313" spans="1:8" s="120" customFormat="1" ht="28.5" customHeight="1" x14ac:dyDescent="0.2">
      <c r="A313" s="143"/>
      <c r="B313" s="144"/>
      <c r="C313" s="144" t="s">
        <v>1430</v>
      </c>
      <c r="D313" s="144" t="s">
        <v>899</v>
      </c>
      <c r="E313" s="144"/>
      <c r="F313" s="145"/>
      <c r="G313" s="146"/>
      <c r="H313" s="146"/>
    </row>
    <row r="314" spans="1:8" s="120" customFormat="1" ht="13.5" customHeight="1" x14ac:dyDescent="0.2">
      <c r="A314" s="147">
        <v>157</v>
      </c>
      <c r="B314" s="148" t="s">
        <v>513</v>
      </c>
      <c r="C314" s="148" t="s">
        <v>1431</v>
      </c>
      <c r="D314" s="148" t="s">
        <v>899</v>
      </c>
      <c r="E314" s="148" t="s">
        <v>471</v>
      </c>
      <c r="F314" s="149">
        <v>1</v>
      </c>
      <c r="G314" s="367"/>
      <c r="H314" s="150">
        <f t="shared" ref="H314:H315" si="25">G314*F314</f>
        <v>0</v>
      </c>
    </row>
    <row r="315" spans="1:8" s="120" customFormat="1" ht="13.5" customHeight="1" x14ac:dyDescent="0.2">
      <c r="A315" s="147">
        <v>158</v>
      </c>
      <c r="B315" s="148" t="s">
        <v>513</v>
      </c>
      <c r="C315" s="148" t="s">
        <v>1432</v>
      </c>
      <c r="D315" s="148" t="s">
        <v>1433</v>
      </c>
      <c r="E315" s="148" t="s">
        <v>471</v>
      </c>
      <c r="F315" s="149">
        <v>1</v>
      </c>
      <c r="G315" s="367"/>
      <c r="H315" s="150">
        <f t="shared" si="25"/>
        <v>0</v>
      </c>
    </row>
    <row r="316" spans="1:8" s="120" customFormat="1" ht="13.5" customHeight="1" x14ac:dyDescent="0.2">
      <c r="A316" s="147">
        <v>159</v>
      </c>
      <c r="B316" s="148" t="s">
        <v>513</v>
      </c>
      <c r="C316" s="148" t="s">
        <v>1434</v>
      </c>
      <c r="D316" s="148" t="s">
        <v>1435</v>
      </c>
      <c r="E316" s="148" t="s">
        <v>471</v>
      </c>
      <c r="F316" s="149">
        <v>1</v>
      </c>
      <c r="G316" s="367"/>
      <c r="H316" s="150">
        <f>G316*F316</f>
        <v>0</v>
      </c>
    </row>
    <row r="317" spans="1:8" s="120" customFormat="1" ht="30.75" customHeight="1" x14ac:dyDescent="0.25">
      <c r="A317" s="163"/>
      <c r="B317" s="164"/>
      <c r="C317" s="164"/>
      <c r="D317" s="164" t="s">
        <v>516</v>
      </c>
      <c r="E317" s="164"/>
      <c r="F317" s="165"/>
      <c r="G317" s="166"/>
      <c r="H317" s="166">
        <f>SUM(H15:H316)</f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55" workbookViewId="0">
      <selection activeCell="H81" sqref="H81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520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390</v>
      </c>
      <c r="D14" s="341" t="s">
        <v>391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390</v>
      </c>
      <c r="C15" s="344" t="s">
        <v>522</v>
      </c>
      <c r="D15" s="344" t="s">
        <v>523</v>
      </c>
      <c r="E15" s="344" t="s">
        <v>0</v>
      </c>
      <c r="F15" s="345">
        <v>18</v>
      </c>
      <c r="G15" s="150"/>
      <c r="H15" s="150">
        <f t="shared" ref="H15" si="0">G15*F15</f>
        <v>0</v>
      </c>
    </row>
    <row r="16" spans="1:8" s="120" customFormat="1" ht="13.5" customHeight="1" x14ac:dyDescent="0.2">
      <c r="A16" s="346"/>
      <c r="B16" s="347"/>
      <c r="C16" s="347"/>
      <c r="D16" s="347" t="s">
        <v>524</v>
      </c>
      <c r="E16" s="347"/>
      <c r="F16" s="348">
        <v>18</v>
      </c>
      <c r="G16" s="154"/>
      <c r="H16" s="154"/>
    </row>
    <row r="17" spans="1:8" s="120" customFormat="1" ht="13.5" customHeight="1" x14ac:dyDescent="0.2">
      <c r="A17" s="343">
        <v>2</v>
      </c>
      <c r="B17" s="344" t="s">
        <v>390</v>
      </c>
      <c r="C17" s="344" t="s">
        <v>525</v>
      </c>
      <c r="D17" s="344" t="s">
        <v>526</v>
      </c>
      <c r="E17" s="344" t="s">
        <v>0</v>
      </c>
      <c r="F17" s="345">
        <v>22</v>
      </c>
      <c r="G17" s="150"/>
      <c r="H17" s="150">
        <f t="shared" ref="H17:H22" si="1">G17*F17</f>
        <v>0</v>
      </c>
    </row>
    <row r="18" spans="1:8" s="120" customFormat="1" ht="13.5" customHeight="1" x14ac:dyDescent="0.2">
      <c r="A18" s="343">
        <v>3</v>
      </c>
      <c r="B18" s="344" t="s">
        <v>390</v>
      </c>
      <c r="C18" s="344" t="s">
        <v>527</v>
      </c>
      <c r="D18" s="344" t="s">
        <v>528</v>
      </c>
      <c r="E18" s="344" t="s">
        <v>0</v>
      </c>
      <c r="F18" s="345">
        <v>24</v>
      </c>
      <c r="G18" s="150"/>
      <c r="H18" s="150">
        <f t="shared" si="1"/>
        <v>0</v>
      </c>
    </row>
    <row r="19" spans="1:8" s="120" customFormat="1" ht="13.5" customHeight="1" x14ac:dyDescent="0.2">
      <c r="A19" s="343">
        <v>4</v>
      </c>
      <c r="B19" s="344" t="s">
        <v>390</v>
      </c>
      <c r="C19" s="344" t="s">
        <v>529</v>
      </c>
      <c r="D19" s="344" t="s">
        <v>530</v>
      </c>
      <c r="E19" s="344" t="s">
        <v>0</v>
      </c>
      <c r="F19" s="345">
        <v>14</v>
      </c>
      <c r="G19" s="150"/>
      <c r="H19" s="150">
        <f t="shared" si="1"/>
        <v>0</v>
      </c>
    </row>
    <row r="20" spans="1:8" s="120" customFormat="1" ht="24" customHeight="1" x14ac:dyDescent="0.2">
      <c r="A20" s="343">
        <v>5</v>
      </c>
      <c r="B20" s="344" t="s">
        <v>390</v>
      </c>
      <c r="C20" s="344" t="s">
        <v>934</v>
      </c>
      <c r="D20" s="344" t="s">
        <v>935</v>
      </c>
      <c r="E20" s="344" t="s">
        <v>471</v>
      </c>
      <c r="F20" s="345">
        <v>12</v>
      </c>
      <c r="G20" s="150"/>
      <c r="H20" s="150">
        <f t="shared" si="1"/>
        <v>0</v>
      </c>
    </row>
    <row r="21" spans="1:8" s="120" customFormat="1" ht="24" customHeight="1" x14ac:dyDescent="0.2">
      <c r="A21" s="343">
        <v>6</v>
      </c>
      <c r="B21" s="344" t="s">
        <v>390</v>
      </c>
      <c r="C21" s="344" t="s">
        <v>936</v>
      </c>
      <c r="D21" s="344" t="s">
        <v>937</v>
      </c>
      <c r="E21" s="344" t="s">
        <v>0</v>
      </c>
      <c r="F21" s="345">
        <v>1</v>
      </c>
      <c r="G21" s="150"/>
      <c r="H21" s="150">
        <f t="shared" si="1"/>
        <v>0</v>
      </c>
    </row>
    <row r="22" spans="1:8" s="120" customFormat="1" ht="13.5" customHeight="1" x14ac:dyDescent="0.2">
      <c r="A22" s="343">
        <v>7</v>
      </c>
      <c r="B22" s="344" t="s">
        <v>390</v>
      </c>
      <c r="C22" s="344" t="s">
        <v>531</v>
      </c>
      <c r="D22" s="344" t="s">
        <v>532</v>
      </c>
      <c r="E22" s="344" t="s">
        <v>315</v>
      </c>
      <c r="F22" s="345">
        <v>9</v>
      </c>
      <c r="G22" s="150"/>
      <c r="H22" s="150">
        <f t="shared" si="1"/>
        <v>0</v>
      </c>
    </row>
    <row r="23" spans="1:8" s="120" customFormat="1" ht="24" customHeight="1" x14ac:dyDescent="0.2">
      <c r="A23" s="343">
        <v>8</v>
      </c>
      <c r="B23" s="344" t="s">
        <v>390</v>
      </c>
      <c r="C23" s="344" t="s">
        <v>533</v>
      </c>
      <c r="D23" s="344" t="s">
        <v>534</v>
      </c>
      <c r="E23" s="344" t="s">
        <v>315</v>
      </c>
      <c r="F23" s="345">
        <v>1</v>
      </c>
      <c r="G23" s="150"/>
      <c r="H23" s="150">
        <f t="shared" ref="H23:H27" si="2">G23*F23</f>
        <v>0</v>
      </c>
    </row>
    <row r="24" spans="1:8" s="120" customFormat="1" ht="13.5" customHeight="1" x14ac:dyDescent="0.2">
      <c r="A24" s="343">
        <v>9</v>
      </c>
      <c r="B24" s="344" t="s">
        <v>390</v>
      </c>
      <c r="C24" s="344" t="s">
        <v>535</v>
      </c>
      <c r="D24" s="344" t="s">
        <v>536</v>
      </c>
      <c r="E24" s="344" t="s">
        <v>315</v>
      </c>
      <c r="F24" s="345">
        <v>6</v>
      </c>
      <c r="G24" s="150"/>
      <c r="H24" s="150">
        <f t="shared" si="2"/>
        <v>0</v>
      </c>
    </row>
    <row r="25" spans="1:8" s="120" customFormat="1" ht="13.5" customHeight="1" x14ac:dyDescent="0.2">
      <c r="A25" s="343">
        <v>10</v>
      </c>
      <c r="B25" s="344" t="s">
        <v>390</v>
      </c>
      <c r="C25" s="344" t="s">
        <v>537</v>
      </c>
      <c r="D25" s="344" t="s">
        <v>538</v>
      </c>
      <c r="E25" s="344" t="s">
        <v>0</v>
      </c>
      <c r="F25" s="345">
        <v>42</v>
      </c>
      <c r="G25" s="150"/>
      <c r="H25" s="150">
        <f t="shared" si="2"/>
        <v>0</v>
      </c>
    </row>
    <row r="26" spans="1:8" s="120" customFormat="1" ht="24" customHeight="1" x14ac:dyDescent="0.2">
      <c r="A26" s="343">
        <v>11</v>
      </c>
      <c r="B26" s="344" t="s">
        <v>390</v>
      </c>
      <c r="C26" s="344" t="s">
        <v>539</v>
      </c>
      <c r="D26" s="344" t="s">
        <v>540</v>
      </c>
      <c r="E26" s="344" t="s">
        <v>188</v>
      </c>
      <c r="F26" s="345">
        <v>6</v>
      </c>
      <c r="G26" s="150"/>
      <c r="H26" s="150">
        <f t="shared" si="2"/>
        <v>0</v>
      </c>
    </row>
    <row r="27" spans="1:8" s="120" customFormat="1" ht="24" customHeight="1" x14ac:dyDescent="0.2">
      <c r="A27" s="343">
        <v>12</v>
      </c>
      <c r="B27" s="344" t="s">
        <v>390</v>
      </c>
      <c r="C27" s="344" t="s">
        <v>541</v>
      </c>
      <c r="D27" s="344" t="s">
        <v>542</v>
      </c>
      <c r="E27" s="344" t="s">
        <v>543</v>
      </c>
      <c r="F27" s="345">
        <v>349.464</v>
      </c>
      <c r="G27" s="150"/>
      <c r="H27" s="150">
        <f t="shared" si="2"/>
        <v>0</v>
      </c>
    </row>
    <row r="28" spans="1:8" s="120" customFormat="1" ht="28.5" customHeight="1" x14ac:dyDescent="0.2">
      <c r="A28" s="340"/>
      <c r="B28" s="341"/>
      <c r="C28" s="341" t="s">
        <v>544</v>
      </c>
      <c r="D28" s="341" t="s">
        <v>545</v>
      </c>
      <c r="E28" s="341"/>
      <c r="F28" s="342"/>
      <c r="G28" s="146"/>
      <c r="H28" s="146"/>
    </row>
    <row r="29" spans="1:8" s="120" customFormat="1" ht="24" customHeight="1" x14ac:dyDescent="0.2">
      <c r="A29" s="343">
        <v>13</v>
      </c>
      <c r="B29" s="344" t="s">
        <v>390</v>
      </c>
      <c r="C29" s="344" t="s">
        <v>546</v>
      </c>
      <c r="D29" s="344" t="s">
        <v>547</v>
      </c>
      <c r="E29" s="344" t="s">
        <v>0</v>
      </c>
      <c r="F29" s="345">
        <v>130</v>
      </c>
      <c r="G29" s="150"/>
      <c r="H29" s="150">
        <f t="shared" ref="H29" si="3">G29*F29</f>
        <v>0</v>
      </c>
    </row>
    <row r="30" spans="1:8" s="120" customFormat="1" ht="13.5" customHeight="1" x14ac:dyDescent="0.2">
      <c r="A30" s="346"/>
      <c r="B30" s="347"/>
      <c r="C30" s="347"/>
      <c r="D30" s="347" t="s">
        <v>524</v>
      </c>
      <c r="E30" s="347"/>
      <c r="F30" s="348">
        <v>18</v>
      </c>
      <c r="G30" s="154"/>
      <c r="H30" s="154"/>
    </row>
    <row r="31" spans="1:8" s="120" customFormat="1" ht="13.5" customHeight="1" x14ac:dyDescent="0.2">
      <c r="A31" s="346"/>
      <c r="B31" s="347"/>
      <c r="C31" s="347"/>
      <c r="D31" s="347" t="s">
        <v>548</v>
      </c>
      <c r="E31" s="347"/>
      <c r="F31" s="348">
        <v>112</v>
      </c>
      <c r="G31" s="154"/>
      <c r="H31" s="154"/>
    </row>
    <row r="32" spans="1:8" s="120" customFormat="1" ht="13.5" customHeight="1" x14ac:dyDescent="0.2">
      <c r="A32" s="349"/>
      <c r="B32" s="350"/>
      <c r="C32" s="350"/>
      <c r="D32" s="350" t="s">
        <v>176</v>
      </c>
      <c r="E32" s="350"/>
      <c r="F32" s="351">
        <v>130</v>
      </c>
      <c r="G32" s="158"/>
      <c r="H32" s="158"/>
    </row>
    <row r="33" spans="1:8" s="120" customFormat="1" ht="24" customHeight="1" x14ac:dyDescent="0.2">
      <c r="A33" s="343">
        <v>14</v>
      </c>
      <c r="B33" s="344" t="s">
        <v>390</v>
      </c>
      <c r="C33" s="344" t="s">
        <v>549</v>
      </c>
      <c r="D33" s="344" t="s">
        <v>550</v>
      </c>
      <c r="E33" s="344" t="s">
        <v>0</v>
      </c>
      <c r="F33" s="345">
        <v>55</v>
      </c>
      <c r="G33" s="150"/>
      <c r="H33" s="150">
        <f t="shared" ref="H33:H34" si="4">G33*F33</f>
        <v>0</v>
      </c>
    </row>
    <row r="34" spans="1:8" s="120" customFormat="1" ht="24" customHeight="1" x14ac:dyDescent="0.2">
      <c r="A34" s="343">
        <v>15</v>
      </c>
      <c r="B34" s="344" t="s">
        <v>390</v>
      </c>
      <c r="C34" s="344" t="s">
        <v>551</v>
      </c>
      <c r="D34" s="344" t="s">
        <v>552</v>
      </c>
      <c r="E34" s="344" t="s">
        <v>0</v>
      </c>
      <c r="F34" s="345">
        <v>6</v>
      </c>
      <c r="G34" s="150"/>
      <c r="H34" s="150">
        <f t="shared" si="4"/>
        <v>0</v>
      </c>
    </row>
    <row r="35" spans="1:8" s="120" customFormat="1" ht="24" customHeight="1" x14ac:dyDescent="0.2">
      <c r="A35" s="343">
        <v>16</v>
      </c>
      <c r="B35" s="344" t="s">
        <v>390</v>
      </c>
      <c r="C35" s="344" t="s">
        <v>553</v>
      </c>
      <c r="D35" s="344" t="s">
        <v>554</v>
      </c>
      <c r="E35" s="344" t="s">
        <v>0</v>
      </c>
      <c r="F35" s="345">
        <v>55</v>
      </c>
      <c r="G35" s="150"/>
      <c r="H35" s="150">
        <f t="shared" ref="H35:H44" si="5">G35*F35</f>
        <v>0</v>
      </c>
    </row>
    <row r="36" spans="1:8" s="120" customFormat="1" ht="13.5" customHeight="1" x14ac:dyDescent="0.2">
      <c r="A36" s="352">
        <v>17</v>
      </c>
      <c r="B36" s="353" t="s">
        <v>555</v>
      </c>
      <c r="C36" s="353" t="s">
        <v>556</v>
      </c>
      <c r="D36" s="353" t="s">
        <v>557</v>
      </c>
      <c r="E36" s="353" t="s">
        <v>0</v>
      </c>
      <c r="F36" s="354">
        <v>55</v>
      </c>
      <c r="G36" s="162"/>
      <c r="H36" s="150">
        <f t="shared" si="5"/>
        <v>0</v>
      </c>
    </row>
    <row r="37" spans="1:8" s="120" customFormat="1" ht="24" customHeight="1" x14ac:dyDescent="0.2">
      <c r="A37" s="343">
        <v>18</v>
      </c>
      <c r="B37" s="344" t="s">
        <v>390</v>
      </c>
      <c r="C37" s="344" t="s">
        <v>558</v>
      </c>
      <c r="D37" s="344" t="s">
        <v>559</v>
      </c>
      <c r="E37" s="344" t="s">
        <v>459</v>
      </c>
      <c r="F37" s="345">
        <v>3</v>
      </c>
      <c r="G37" s="150"/>
      <c r="H37" s="150">
        <f t="shared" si="5"/>
        <v>0</v>
      </c>
    </row>
    <row r="38" spans="1:8" s="120" customFormat="1" ht="24" customHeight="1" x14ac:dyDescent="0.2">
      <c r="A38" s="343">
        <v>19</v>
      </c>
      <c r="B38" s="344" t="s">
        <v>390</v>
      </c>
      <c r="C38" s="344" t="s">
        <v>560</v>
      </c>
      <c r="D38" s="344" t="s">
        <v>561</v>
      </c>
      <c r="E38" s="344" t="s">
        <v>0</v>
      </c>
      <c r="F38" s="345">
        <v>55</v>
      </c>
      <c r="G38" s="150"/>
      <c r="H38" s="150">
        <f t="shared" si="5"/>
        <v>0</v>
      </c>
    </row>
    <row r="39" spans="1:8" s="120" customFormat="1" ht="13.5" customHeight="1" x14ac:dyDescent="0.2">
      <c r="A39" s="343">
        <v>20</v>
      </c>
      <c r="B39" s="344" t="s">
        <v>390</v>
      </c>
      <c r="C39" s="344" t="s">
        <v>562</v>
      </c>
      <c r="D39" s="344" t="s">
        <v>563</v>
      </c>
      <c r="E39" s="344" t="s">
        <v>315</v>
      </c>
      <c r="F39" s="345">
        <v>7</v>
      </c>
      <c r="G39" s="150"/>
      <c r="H39" s="150">
        <f t="shared" si="5"/>
        <v>0</v>
      </c>
    </row>
    <row r="40" spans="1:8" s="120" customFormat="1" ht="13.5" customHeight="1" x14ac:dyDescent="0.2">
      <c r="A40" s="343">
        <v>21</v>
      </c>
      <c r="B40" s="344" t="s">
        <v>390</v>
      </c>
      <c r="C40" s="344" t="s">
        <v>564</v>
      </c>
      <c r="D40" s="344" t="s">
        <v>565</v>
      </c>
      <c r="E40" s="344" t="s">
        <v>315</v>
      </c>
      <c r="F40" s="345">
        <v>16</v>
      </c>
      <c r="G40" s="150"/>
      <c r="H40" s="150">
        <f t="shared" si="5"/>
        <v>0</v>
      </c>
    </row>
    <row r="41" spans="1:8" s="120" customFormat="1" ht="13.5" customHeight="1" x14ac:dyDescent="0.2">
      <c r="A41" s="343">
        <v>22</v>
      </c>
      <c r="B41" s="344" t="s">
        <v>390</v>
      </c>
      <c r="C41" s="344" t="s">
        <v>566</v>
      </c>
      <c r="D41" s="344" t="s">
        <v>567</v>
      </c>
      <c r="E41" s="344" t="s">
        <v>315</v>
      </c>
      <c r="F41" s="345">
        <v>12</v>
      </c>
      <c r="G41" s="150"/>
      <c r="H41" s="150">
        <f t="shared" si="5"/>
        <v>0</v>
      </c>
    </row>
    <row r="42" spans="1:8" s="120" customFormat="1" ht="13.5" customHeight="1" x14ac:dyDescent="0.2">
      <c r="A42" s="343">
        <v>23</v>
      </c>
      <c r="B42" s="344" t="s">
        <v>390</v>
      </c>
      <c r="C42" s="344" t="s">
        <v>568</v>
      </c>
      <c r="D42" s="344" t="s">
        <v>569</v>
      </c>
      <c r="E42" s="344" t="s">
        <v>0</v>
      </c>
      <c r="F42" s="345">
        <v>55</v>
      </c>
      <c r="G42" s="150"/>
      <c r="H42" s="150">
        <f t="shared" si="5"/>
        <v>0</v>
      </c>
    </row>
    <row r="43" spans="1:8" s="120" customFormat="1" ht="24" customHeight="1" x14ac:dyDescent="0.2">
      <c r="A43" s="343">
        <v>24</v>
      </c>
      <c r="B43" s="344" t="s">
        <v>390</v>
      </c>
      <c r="C43" s="344" t="s">
        <v>570</v>
      </c>
      <c r="D43" s="344" t="s">
        <v>571</v>
      </c>
      <c r="E43" s="344" t="s">
        <v>188</v>
      </c>
      <c r="F43" s="345">
        <v>5.8000000000000003E-2</v>
      </c>
      <c r="G43" s="150"/>
      <c r="H43" s="150">
        <f t="shared" si="5"/>
        <v>0</v>
      </c>
    </row>
    <row r="44" spans="1:8" s="120" customFormat="1" ht="24" customHeight="1" x14ac:dyDescent="0.2">
      <c r="A44" s="343">
        <v>25</v>
      </c>
      <c r="B44" s="344" t="s">
        <v>390</v>
      </c>
      <c r="C44" s="344" t="s">
        <v>572</v>
      </c>
      <c r="D44" s="344" t="s">
        <v>573</v>
      </c>
      <c r="E44" s="344" t="s">
        <v>188</v>
      </c>
      <c r="F44" s="345">
        <v>5.8000000000000003E-2</v>
      </c>
      <c r="G44" s="150"/>
      <c r="H44" s="150">
        <f t="shared" si="5"/>
        <v>0</v>
      </c>
    </row>
    <row r="45" spans="1:8" s="120" customFormat="1" ht="28.5" customHeight="1" x14ac:dyDescent="0.2">
      <c r="A45" s="340"/>
      <c r="B45" s="341"/>
      <c r="C45" s="341" t="s">
        <v>574</v>
      </c>
      <c r="D45" s="341" t="s">
        <v>575</v>
      </c>
      <c r="E45" s="341"/>
      <c r="F45" s="342"/>
      <c r="G45" s="146"/>
      <c r="H45" s="146"/>
    </row>
    <row r="46" spans="1:8" s="120" customFormat="1" ht="24" customHeight="1" x14ac:dyDescent="0.2">
      <c r="A46" s="343">
        <v>26</v>
      </c>
      <c r="B46" s="344" t="s">
        <v>390</v>
      </c>
      <c r="C46" s="344" t="s">
        <v>576</v>
      </c>
      <c r="D46" s="344" t="s">
        <v>577</v>
      </c>
      <c r="E46" s="344" t="s">
        <v>459</v>
      </c>
      <c r="F46" s="345">
        <v>12</v>
      </c>
      <c r="G46" s="150"/>
      <c r="H46" s="150">
        <f t="shared" ref="H46:H54" si="6">G46*F46</f>
        <v>0</v>
      </c>
    </row>
    <row r="47" spans="1:8" s="120" customFormat="1" ht="24" customHeight="1" x14ac:dyDescent="0.2">
      <c r="A47" s="343">
        <v>27</v>
      </c>
      <c r="B47" s="344" t="s">
        <v>390</v>
      </c>
      <c r="C47" s="344" t="s">
        <v>578</v>
      </c>
      <c r="D47" s="344" t="s">
        <v>579</v>
      </c>
      <c r="E47" s="344" t="s">
        <v>459</v>
      </c>
      <c r="F47" s="345">
        <v>6</v>
      </c>
      <c r="G47" s="150"/>
      <c r="H47" s="150">
        <f t="shared" si="6"/>
        <v>0</v>
      </c>
    </row>
    <row r="48" spans="1:8" s="120" customFormat="1" ht="24" customHeight="1" x14ac:dyDescent="0.2">
      <c r="A48" s="343">
        <v>28</v>
      </c>
      <c r="B48" s="344" t="s">
        <v>390</v>
      </c>
      <c r="C48" s="344" t="s">
        <v>580</v>
      </c>
      <c r="D48" s="344" t="s">
        <v>581</v>
      </c>
      <c r="E48" s="344" t="s">
        <v>459</v>
      </c>
      <c r="F48" s="345">
        <v>1</v>
      </c>
      <c r="G48" s="150"/>
      <c r="H48" s="150">
        <f t="shared" si="6"/>
        <v>0</v>
      </c>
    </row>
    <row r="49" spans="1:8" s="120" customFormat="1" ht="24" customHeight="1" x14ac:dyDescent="0.2">
      <c r="A49" s="343">
        <v>29</v>
      </c>
      <c r="B49" s="344" t="s">
        <v>390</v>
      </c>
      <c r="C49" s="344" t="s">
        <v>582</v>
      </c>
      <c r="D49" s="344" t="s">
        <v>583</v>
      </c>
      <c r="E49" s="344" t="s">
        <v>459</v>
      </c>
      <c r="F49" s="345">
        <v>3</v>
      </c>
      <c r="G49" s="150"/>
      <c r="H49" s="150">
        <f t="shared" si="6"/>
        <v>0</v>
      </c>
    </row>
    <row r="50" spans="1:8" s="120" customFormat="1" ht="24" customHeight="1" x14ac:dyDescent="0.2">
      <c r="A50" s="343">
        <v>30</v>
      </c>
      <c r="B50" s="344" t="s">
        <v>390</v>
      </c>
      <c r="C50" s="344" t="s">
        <v>584</v>
      </c>
      <c r="D50" s="344" t="s">
        <v>585</v>
      </c>
      <c r="E50" s="344" t="s">
        <v>188</v>
      </c>
      <c r="F50" s="345">
        <v>1</v>
      </c>
      <c r="G50" s="150"/>
      <c r="H50" s="150">
        <f t="shared" si="6"/>
        <v>0</v>
      </c>
    </row>
    <row r="51" spans="1:8" s="120" customFormat="1" ht="24" customHeight="1" x14ac:dyDescent="0.2">
      <c r="A51" s="343">
        <v>31</v>
      </c>
      <c r="B51" s="344" t="s">
        <v>390</v>
      </c>
      <c r="C51" s="344" t="s">
        <v>586</v>
      </c>
      <c r="D51" s="344" t="s">
        <v>587</v>
      </c>
      <c r="E51" s="344" t="s">
        <v>459</v>
      </c>
      <c r="F51" s="345">
        <v>12</v>
      </c>
      <c r="G51" s="150"/>
      <c r="H51" s="150">
        <f t="shared" si="6"/>
        <v>0</v>
      </c>
    </row>
    <row r="52" spans="1:8" s="120" customFormat="1" ht="24" customHeight="1" x14ac:dyDescent="0.2">
      <c r="A52" s="343">
        <v>32</v>
      </c>
      <c r="B52" s="344" t="s">
        <v>390</v>
      </c>
      <c r="C52" s="344" t="s">
        <v>588</v>
      </c>
      <c r="D52" s="344" t="s">
        <v>589</v>
      </c>
      <c r="E52" s="344" t="s">
        <v>459</v>
      </c>
      <c r="F52" s="345">
        <v>6</v>
      </c>
      <c r="G52" s="150"/>
      <c r="H52" s="150">
        <f t="shared" si="6"/>
        <v>0</v>
      </c>
    </row>
    <row r="53" spans="1:8" s="120" customFormat="1" ht="24" customHeight="1" x14ac:dyDescent="0.2">
      <c r="A53" s="343">
        <v>33</v>
      </c>
      <c r="B53" s="344" t="s">
        <v>390</v>
      </c>
      <c r="C53" s="344" t="s">
        <v>590</v>
      </c>
      <c r="D53" s="344" t="s">
        <v>591</v>
      </c>
      <c r="E53" s="344" t="s">
        <v>459</v>
      </c>
      <c r="F53" s="345">
        <v>3</v>
      </c>
      <c r="G53" s="150"/>
      <c r="H53" s="150">
        <f t="shared" si="6"/>
        <v>0</v>
      </c>
    </row>
    <row r="54" spans="1:8" s="120" customFormat="1" ht="24" customHeight="1" x14ac:dyDescent="0.2">
      <c r="A54" s="343">
        <v>34</v>
      </c>
      <c r="B54" s="344" t="s">
        <v>390</v>
      </c>
      <c r="C54" s="344" t="s">
        <v>592</v>
      </c>
      <c r="D54" s="344" t="s">
        <v>593</v>
      </c>
      <c r="E54" s="344" t="s">
        <v>188</v>
      </c>
      <c r="F54" s="345">
        <v>0.12</v>
      </c>
      <c r="G54" s="150"/>
      <c r="H54" s="150">
        <f t="shared" si="6"/>
        <v>0</v>
      </c>
    </row>
    <row r="55" spans="1:8" s="120" customFormat="1" ht="28.5" customHeight="1" x14ac:dyDescent="0.2">
      <c r="A55" s="340"/>
      <c r="B55" s="341"/>
      <c r="C55" s="341" t="s">
        <v>594</v>
      </c>
      <c r="D55" s="341" t="s">
        <v>595</v>
      </c>
      <c r="E55" s="341"/>
      <c r="F55" s="342"/>
      <c r="G55" s="146"/>
      <c r="H55" s="146"/>
    </row>
    <row r="56" spans="1:8" s="120" customFormat="1" ht="24" customHeight="1" x14ac:dyDescent="0.2">
      <c r="A56" s="343">
        <v>35</v>
      </c>
      <c r="B56" s="344" t="s">
        <v>594</v>
      </c>
      <c r="C56" s="344" t="s">
        <v>596</v>
      </c>
      <c r="D56" s="344" t="s">
        <v>597</v>
      </c>
      <c r="E56" s="344" t="s">
        <v>315</v>
      </c>
      <c r="F56" s="345">
        <v>6</v>
      </c>
      <c r="G56" s="150"/>
      <c r="H56" s="150">
        <f t="shared" ref="H56:H59" si="7">G56*F56</f>
        <v>0</v>
      </c>
    </row>
    <row r="57" spans="1:8" s="120" customFormat="1" ht="13.5" customHeight="1" x14ac:dyDescent="0.2">
      <c r="A57" s="352">
        <v>36</v>
      </c>
      <c r="B57" s="353" t="s">
        <v>598</v>
      </c>
      <c r="C57" s="353" t="s">
        <v>599</v>
      </c>
      <c r="D57" s="353" t="s">
        <v>600</v>
      </c>
      <c r="E57" s="353" t="s">
        <v>12</v>
      </c>
      <c r="F57" s="354">
        <v>6</v>
      </c>
      <c r="G57" s="162"/>
      <c r="H57" s="150">
        <f t="shared" si="7"/>
        <v>0</v>
      </c>
    </row>
    <row r="58" spans="1:8" s="120" customFormat="1" ht="24" customHeight="1" x14ac:dyDescent="0.2">
      <c r="A58" s="343">
        <v>37</v>
      </c>
      <c r="B58" s="344" t="s">
        <v>594</v>
      </c>
      <c r="C58" s="344" t="s">
        <v>601</v>
      </c>
      <c r="D58" s="344" t="s">
        <v>602</v>
      </c>
      <c r="E58" s="344" t="s">
        <v>315</v>
      </c>
      <c r="F58" s="345">
        <v>2</v>
      </c>
      <c r="G58" s="150"/>
      <c r="H58" s="150">
        <f t="shared" si="7"/>
        <v>0</v>
      </c>
    </row>
    <row r="59" spans="1:8" s="120" customFormat="1" ht="13.5" customHeight="1" x14ac:dyDescent="0.2">
      <c r="A59" s="352">
        <v>38</v>
      </c>
      <c r="B59" s="353" t="s">
        <v>598</v>
      </c>
      <c r="C59" s="353" t="s">
        <v>603</v>
      </c>
      <c r="D59" s="353" t="s">
        <v>604</v>
      </c>
      <c r="E59" s="353" t="s">
        <v>12</v>
      </c>
      <c r="F59" s="354">
        <v>2</v>
      </c>
      <c r="G59" s="162"/>
      <c r="H59" s="150">
        <f t="shared" si="7"/>
        <v>0</v>
      </c>
    </row>
    <row r="60" spans="1:8" s="120" customFormat="1" ht="30.75" customHeight="1" x14ac:dyDescent="0.25">
      <c r="A60" s="337"/>
      <c r="B60" s="338"/>
      <c r="C60" s="338" t="s">
        <v>502</v>
      </c>
      <c r="D60" s="338" t="s">
        <v>503</v>
      </c>
      <c r="E60" s="338"/>
      <c r="F60" s="339"/>
      <c r="G60" s="142"/>
      <c r="H60" s="142"/>
    </row>
    <row r="61" spans="1:8" s="120" customFormat="1" ht="28.5" customHeight="1" x14ac:dyDescent="0.2">
      <c r="A61" s="340"/>
      <c r="B61" s="341"/>
      <c r="C61" s="341" t="s">
        <v>938</v>
      </c>
      <c r="D61" s="341" t="s">
        <v>939</v>
      </c>
      <c r="E61" s="341"/>
      <c r="F61" s="342"/>
      <c r="G61" s="146"/>
      <c r="H61" s="146"/>
    </row>
    <row r="62" spans="1:8" s="120" customFormat="1" ht="24" customHeight="1" x14ac:dyDescent="0.2">
      <c r="A62" s="343">
        <v>39</v>
      </c>
      <c r="B62" s="344" t="s">
        <v>940</v>
      </c>
      <c r="C62" s="344" t="s">
        <v>941</v>
      </c>
      <c r="D62" s="344" t="s">
        <v>942</v>
      </c>
      <c r="E62" s="344" t="s">
        <v>315</v>
      </c>
      <c r="F62" s="345">
        <v>6</v>
      </c>
      <c r="G62" s="150"/>
      <c r="H62" s="150">
        <f t="shared" ref="H62:H75" si="8">G62*F62</f>
        <v>0</v>
      </c>
    </row>
    <row r="63" spans="1:8" s="120" customFormat="1" ht="24" customHeight="1" x14ac:dyDescent="0.2">
      <c r="A63" s="343">
        <v>40</v>
      </c>
      <c r="B63" s="344" t="s">
        <v>940</v>
      </c>
      <c r="C63" s="344" t="s">
        <v>943</v>
      </c>
      <c r="D63" s="344" t="s">
        <v>944</v>
      </c>
      <c r="E63" s="344" t="s">
        <v>315</v>
      </c>
      <c r="F63" s="345">
        <v>1</v>
      </c>
      <c r="G63" s="150"/>
      <c r="H63" s="150">
        <f t="shared" si="8"/>
        <v>0</v>
      </c>
    </row>
    <row r="64" spans="1:8" s="120" customFormat="1" ht="24" customHeight="1" x14ac:dyDescent="0.2">
      <c r="A64" s="343">
        <v>41</v>
      </c>
      <c r="B64" s="344" t="s">
        <v>940</v>
      </c>
      <c r="C64" s="344" t="s">
        <v>945</v>
      </c>
      <c r="D64" s="344" t="s">
        <v>946</v>
      </c>
      <c r="E64" s="344" t="s">
        <v>315</v>
      </c>
      <c r="F64" s="345">
        <v>4</v>
      </c>
      <c r="G64" s="150"/>
      <c r="H64" s="150">
        <f t="shared" si="8"/>
        <v>0</v>
      </c>
    </row>
    <row r="65" spans="1:8" s="120" customFormat="1" ht="13.5" customHeight="1" x14ac:dyDescent="0.2">
      <c r="A65" s="343">
        <v>42</v>
      </c>
      <c r="B65" s="344" t="s">
        <v>940</v>
      </c>
      <c r="C65" s="344" t="s">
        <v>947</v>
      </c>
      <c r="D65" s="344" t="s">
        <v>948</v>
      </c>
      <c r="E65" s="344" t="s">
        <v>315</v>
      </c>
      <c r="F65" s="345">
        <v>4</v>
      </c>
      <c r="G65" s="150"/>
      <c r="H65" s="150">
        <f t="shared" si="8"/>
        <v>0</v>
      </c>
    </row>
    <row r="66" spans="1:8" s="120" customFormat="1" ht="24" customHeight="1" x14ac:dyDescent="0.2">
      <c r="A66" s="343">
        <v>43</v>
      </c>
      <c r="B66" s="344" t="s">
        <v>940</v>
      </c>
      <c r="C66" s="344" t="s">
        <v>949</v>
      </c>
      <c r="D66" s="344" t="s">
        <v>950</v>
      </c>
      <c r="E66" s="344" t="s">
        <v>0</v>
      </c>
      <c r="F66" s="345">
        <v>148</v>
      </c>
      <c r="G66" s="150"/>
      <c r="H66" s="150">
        <f t="shared" si="8"/>
        <v>0</v>
      </c>
    </row>
    <row r="67" spans="1:8" s="120" customFormat="1" ht="13.5" customHeight="1" x14ac:dyDescent="0.2">
      <c r="A67" s="352">
        <v>44</v>
      </c>
      <c r="B67" s="353" t="s">
        <v>448</v>
      </c>
      <c r="C67" s="353" t="s">
        <v>951</v>
      </c>
      <c r="D67" s="353" t="s">
        <v>952</v>
      </c>
      <c r="E67" s="353" t="s">
        <v>0</v>
      </c>
      <c r="F67" s="354">
        <v>148</v>
      </c>
      <c r="G67" s="162"/>
      <c r="H67" s="150">
        <f t="shared" si="8"/>
        <v>0</v>
      </c>
    </row>
    <row r="68" spans="1:8" s="120" customFormat="1" ht="24" customHeight="1" x14ac:dyDescent="0.2">
      <c r="A68" s="343">
        <v>45</v>
      </c>
      <c r="B68" s="344" t="s">
        <v>940</v>
      </c>
      <c r="C68" s="344" t="s">
        <v>949</v>
      </c>
      <c r="D68" s="344" t="s">
        <v>953</v>
      </c>
      <c r="E68" s="344" t="s">
        <v>0</v>
      </c>
      <c r="F68" s="345">
        <v>16</v>
      </c>
      <c r="G68" s="150"/>
      <c r="H68" s="150">
        <f t="shared" si="8"/>
        <v>0</v>
      </c>
    </row>
    <row r="69" spans="1:8" s="120" customFormat="1" ht="13.5" customHeight="1" x14ac:dyDescent="0.2">
      <c r="A69" s="352">
        <v>46</v>
      </c>
      <c r="B69" s="353" t="s">
        <v>448</v>
      </c>
      <c r="C69" s="353" t="s">
        <v>954</v>
      </c>
      <c r="D69" s="353" t="s">
        <v>955</v>
      </c>
      <c r="E69" s="353" t="s">
        <v>0</v>
      </c>
      <c r="F69" s="354">
        <v>16</v>
      </c>
      <c r="G69" s="162"/>
      <c r="H69" s="150">
        <f t="shared" si="8"/>
        <v>0</v>
      </c>
    </row>
    <row r="70" spans="1:8" s="120" customFormat="1" ht="24" customHeight="1" x14ac:dyDescent="0.2">
      <c r="A70" s="343">
        <v>47</v>
      </c>
      <c r="B70" s="344" t="s">
        <v>940</v>
      </c>
      <c r="C70" s="344" t="s">
        <v>956</v>
      </c>
      <c r="D70" s="344" t="s">
        <v>957</v>
      </c>
      <c r="E70" s="344" t="s">
        <v>315</v>
      </c>
      <c r="F70" s="345">
        <v>2</v>
      </c>
      <c r="G70" s="150"/>
      <c r="H70" s="150">
        <f t="shared" si="8"/>
        <v>0</v>
      </c>
    </row>
    <row r="71" spans="1:8" s="120" customFormat="1" ht="13.5" customHeight="1" x14ac:dyDescent="0.2">
      <c r="A71" s="343">
        <v>48</v>
      </c>
      <c r="B71" s="344" t="s">
        <v>940</v>
      </c>
      <c r="C71" s="344" t="s">
        <v>958</v>
      </c>
      <c r="D71" s="344" t="s">
        <v>959</v>
      </c>
      <c r="E71" s="344" t="s">
        <v>315</v>
      </c>
      <c r="F71" s="345">
        <v>1</v>
      </c>
      <c r="G71" s="150"/>
      <c r="H71" s="150">
        <f t="shared" si="8"/>
        <v>0</v>
      </c>
    </row>
    <row r="72" spans="1:8" s="120" customFormat="1" ht="13.5" customHeight="1" x14ac:dyDescent="0.2">
      <c r="A72" s="343">
        <v>49</v>
      </c>
      <c r="B72" s="344" t="s">
        <v>940</v>
      </c>
      <c r="C72" s="344" t="s">
        <v>960</v>
      </c>
      <c r="D72" s="344" t="s">
        <v>961</v>
      </c>
      <c r="E72" s="344" t="s">
        <v>315</v>
      </c>
      <c r="F72" s="345">
        <v>1</v>
      </c>
      <c r="G72" s="150"/>
      <c r="H72" s="150">
        <f t="shared" si="8"/>
        <v>0</v>
      </c>
    </row>
    <row r="73" spans="1:8" s="120" customFormat="1" ht="13.5" customHeight="1" x14ac:dyDescent="0.2">
      <c r="A73" s="343">
        <v>50</v>
      </c>
      <c r="B73" s="344" t="s">
        <v>940</v>
      </c>
      <c r="C73" s="344" t="s">
        <v>962</v>
      </c>
      <c r="D73" s="344" t="s">
        <v>963</v>
      </c>
      <c r="E73" s="344" t="s">
        <v>315</v>
      </c>
      <c r="F73" s="345">
        <v>1</v>
      </c>
      <c r="G73" s="150"/>
      <c r="H73" s="150">
        <f t="shared" si="8"/>
        <v>0</v>
      </c>
    </row>
    <row r="74" spans="1:8" s="120" customFormat="1" ht="13.5" customHeight="1" x14ac:dyDescent="0.2">
      <c r="A74" s="343">
        <v>51</v>
      </c>
      <c r="B74" s="344" t="s">
        <v>940</v>
      </c>
      <c r="C74" s="344" t="s">
        <v>964</v>
      </c>
      <c r="D74" s="344" t="s">
        <v>965</v>
      </c>
      <c r="E74" s="344" t="s">
        <v>315</v>
      </c>
      <c r="F74" s="345">
        <v>1</v>
      </c>
      <c r="G74" s="150"/>
      <c r="H74" s="150">
        <f t="shared" si="8"/>
        <v>0</v>
      </c>
    </row>
    <row r="75" spans="1:8" s="120" customFormat="1" ht="13.5" customHeight="1" x14ac:dyDescent="0.2">
      <c r="A75" s="343">
        <v>52</v>
      </c>
      <c r="B75" s="344" t="s">
        <v>940</v>
      </c>
      <c r="C75" s="344" t="s">
        <v>966</v>
      </c>
      <c r="D75" s="344" t="s">
        <v>967</v>
      </c>
      <c r="E75" s="344" t="s">
        <v>315</v>
      </c>
      <c r="F75" s="345">
        <v>4</v>
      </c>
      <c r="G75" s="150"/>
      <c r="H75" s="150">
        <f t="shared" si="8"/>
        <v>0</v>
      </c>
    </row>
    <row r="76" spans="1:8" s="120" customFormat="1" ht="30.75" customHeight="1" x14ac:dyDescent="0.25">
      <c r="A76" s="337"/>
      <c r="B76" s="338"/>
      <c r="C76" s="338" t="s">
        <v>911</v>
      </c>
      <c r="D76" s="338" t="s">
        <v>968</v>
      </c>
      <c r="E76" s="338"/>
      <c r="F76" s="339"/>
      <c r="G76" s="142"/>
      <c r="H76" s="142"/>
    </row>
    <row r="77" spans="1:8" s="120" customFormat="1" ht="13.5" customHeight="1" x14ac:dyDescent="0.2">
      <c r="A77" s="343">
        <v>53</v>
      </c>
      <c r="B77" s="344" t="s">
        <v>911</v>
      </c>
      <c r="C77" s="344" t="s">
        <v>932</v>
      </c>
      <c r="D77" s="344" t="s">
        <v>969</v>
      </c>
      <c r="E77" s="344" t="s">
        <v>821</v>
      </c>
      <c r="F77" s="345">
        <v>100</v>
      </c>
      <c r="G77" s="150"/>
      <c r="H77" s="150">
        <f t="shared" ref="H77:H79" si="9">G77*F77</f>
        <v>0</v>
      </c>
    </row>
    <row r="78" spans="1:8" s="120" customFormat="1" ht="13.5" customHeight="1" x14ac:dyDescent="0.2">
      <c r="A78" s="343">
        <v>54</v>
      </c>
      <c r="B78" s="344" t="s">
        <v>911</v>
      </c>
      <c r="C78" s="344" t="s">
        <v>933</v>
      </c>
      <c r="D78" s="344" t="s">
        <v>970</v>
      </c>
      <c r="E78" s="344" t="s">
        <v>821</v>
      </c>
      <c r="F78" s="345">
        <v>100</v>
      </c>
      <c r="G78" s="150"/>
      <c r="H78" s="150">
        <f t="shared" si="9"/>
        <v>0</v>
      </c>
    </row>
    <row r="79" spans="1:8" s="120" customFormat="1" ht="13.5" customHeight="1" x14ac:dyDescent="0.2">
      <c r="A79" s="343">
        <v>55</v>
      </c>
      <c r="B79" s="344" t="s">
        <v>911</v>
      </c>
      <c r="C79" s="344" t="s">
        <v>971</v>
      </c>
      <c r="D79" s="344" t="s">
        <v>972</v>
      </c>
      <c r="E79" s="344" t="s">
        <v>821</v>
      </c>
      <c r="F79" s="345">
        <v>50</v>
      </c>
      <c r="G79" s="150"/>
      <c r="H79" s="150">
        <f t="shared" si="9"/>
        <v>0</v>
      </c>
    </row>
    <row r="80" spans="1:8" s="120" customFormat="1" ht="13.5" customHeight="1" x14ac:dyDescent="0.2">
      <c r="A80" s="343">
        <v>56</v>
      </c>
      <c r="B80" s="344" t="s">
        <v>911</v>
      </c>
      <c r="C80" s="344" t="s">
        <v>973</v>
      </c>
      <c r="D80" s="344" t="s">
        <v>974</v>
      </c>
      <c r="E80" s="344" t="s">
        <v>821</v>
      </c>
      <c r="F80" s="345">
        <v>50</v>
      </c>
      <c r="G80" s="150"/>
      <c r="H80" s="150">
        <f>G80*F80</f>
        <v>0</v>
      </c>
    </row>
    <row r="81" spans="1:8" s="120" customFormat="1" ht="30.75" customHeight="1" x14ac:dyDescent="0.25">
      <c r="A81" s="355"/>
      <c r="B81" s="356"/>
      <c r="C81" s="356"/>
      <c r="D81" s="356" t="s">
        <v>516</v>
      </c>
      <c r="E81" s="356"/>
      <c r="F81" s="357"/>
      <c r="G81" s="166"/>
      <c r="H81" s="166">
        <f>SUM(H15:H80)</f>
        <v>0</v>
      </c>
    </row>
    <row r="82" spans="1:8" x14ac:dyDescent="0.25">
      <c r="A82" s="358"/>
      <c r="B82" s="359"/>
      <c r="C82" s="359"/>
      <c r="D82" s="359"/>
      <c r="E82" s="359"/>
      <c r="F82" s="360"/>
    </row>
  </sheetData>
  <sheetProtection algorithmName="SHA-512" hashValue="3/qIbULF03weKQGph3Pi+IU8UfKP7BG+ltvugmxak17r/uLsokfokR3trRsi4EGyGGHe9M0qoyCHW2NfrG8OXA==" saltValue="NhJfypN8SCXxoa6aLSUcwg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krycí list</vt:lpstr>
      <vt:lpstr>rekapitulace</vt:lpstr>
      <vt:lpstr>výtah</vt:lpstr>
      <vt:lpstr>slaboproud</vt:lpstr>
      <vt:lpstr>vzduchotechnika</vt:lpstr>
      <vt:lpstr>vytápění</vt:lpstr>
      <vt:lpstr>přístavba</vt:lpstr>
      <vt:lpstr>stav.úpravy</vt:lpstr>
      <vt:lpstr>zdravotechnika</vt:lpstr>
      <vt:lpstr>zpevněné plochy</vt:lpstr>
      <vt:lpstr>zasakování</vt:lpstr>
      <vt:lpstr>elektroinstalace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Jiří Kulhánek</cp:lastModifiedBy>
  <dcterms:created xsi:type="dcterms:W3CDTF">2018-11-05T16:33:59Z</dcterms:created>
  <dcterms:modified xsi:type="dcterms:W3CDTF">2019-10-02T09:12:51Z</dcterms:modified>
</cp:coreProperties>
</file>